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25" i="2"/>
  <c r="M25"/>
  <c r="L25"/>
  <c r="K25"/>
  <c r="J25"/>
  <c r="I25"/>
  <c r="H25"/>
  <c r="G25"/>
  <c r="F25"/>
  <c r="C25"/>
  <c r="B25"/>
  <c r="R24"/>
  <c r="Q24"/>
  <c r="P24"/>
  <c r="O24"/>
  <c r="E24"/>
  <c r="D24"/>
  <c r="R23"/>
  <c r="Q23"/>
  <c r="P23"/>
  <c r="O23"/>
  <c r="E23"/>
  <c r="D23"/>
  <c r="R22"/>
  <c r="Q22"/>
  <c r="P22"/>
  <c r="O22"/>
  <c r="E22"/>
  <c r="D22"/>
  <c r="R21"/>
  <c r="Q21"/>
  <c r="P21"/>
  <c r="O21"/>
  <c r="E21"/>
  <c r="D21"/>
  <c r="R20"/>
  <c r="Q20"/>
  <c r="P20"/>
  <c r="O20"/>
  <c r="E20"/>
  <c r="D20"/>
  <c r="R19"/>
  <c r="Q19"/>
  <c r="P19"/>
  <c r="O19"/>
  <c r="E19"/>
  <c r="D19"/>
  <c r="R18"/>
  <c r="Q18"/>
  <c r="P18"/>
  <c r="O18"/>
  <c r="E18"/>
  <c r="D18"/>
  <c r="R17"/>
  <c r="Q17"/>
  <c r="P17"/>
  <c r="O17"/>
  <c r="E17"/>
  <c r="D17"/>
  <c r="R16"/>
  <c r="Q16"/>
  <c r="P16"/>
  <c r="O16"/>
  <c r="E16"/>
  <c r="D16"/>
  <c r="R15"/>
  <c r="Q15"/>
  <c r="P15"/>
  <c r="O15"/>
  <c r="E15"/>
  <c r="D15"/>
  <c r="R14"/>
  <c r="Q14"/>
  <c r="P14"/>
  <c r="O14"/>
  <c r="E14"/>
  <c r="D14"/>
  <c r="R13"/>
  <c r="Q13"/>
  <c r="P13"/>
  <c r="O13"/>
  <c r="D13"/>
  <c r="R12"/>
  <c r="Q12"/>
  <c r="P12"/>
  <c r="O12"/>
  <c r="E12"/>
  <c r="D12"/>
  <c r="R11"/>
  <c r="Q11"/>
  <c r="P11"/>
  <c r="O11"/>
  <c r="E11"/>
  <c r="D11"/>
  <c r="R10"/>
  <c r="Q10"/>
  <c r="P10"/>
  <c r="O10"/>
  <c r="E10"/>
  <c r="D10"/>
  <c r="R9"/>
  <c r="Q9"/>
  <c r="P9"/>
  <c r="O9"/>
  <c r="E9"/>
  <c r="D9"/>
  <c r="N65" i="1"/>
  <c r="M65"/>
  <c r="L65"/>
  <c r="K65"/>
  <c r="J65"/>
  <c r="I65"/>
  <c r="H65"/>
  <c r="G65"/>
  <c r="F65"/>
  <c r="C65"/>
  <c r="B65"/>
  <c r="R64"/>
  <c r="Q64"/>
  <c r="P64"/>
  <c r="O64"/>
  <c r="E64"/>
  <c r="D64"/>
  <c r="R63"/>
  <c r="Q63"/>
  <c r="P63"/>
  <c r="O63"/>
  <c r="E63"/>
  <c r="D63"/>
  <c r="R62"/>
  <c r="Q62"/>
  <c r="P62"/>
  <c r="O62"/>
  <c r="E62"/>
  <c r="D62"/>
  <c r="R61"/>
  <c r="Q61"/>
  <c r="P61"/>
  <c r="O61"/>
  <c r="E61"/>
  <c r="D61"/>
  <c r="R60"/>
  <c r="Q60"/>
  <c r="P60"/>
  <c r="O60"/>
  <c r="E60"/>
  <c r="D60"/>
  <c r="R59"/>
  <c r="Q59"/>
  <c r="P59"/>
  <c r="O59"/>
  <c r="E59"/>
  <c r="D59"/>
  <c r="R58"/>
  <c r="Q58"/>
  <c r="P58"/>
  <c r="O58"/>
  <c r="E58"/>
  <c r="D58"/>
  <c r="R57"/>
  <c r="Q57"/>
  <c r="P57"/>
  <c r="O57"/>
  <c r="E57"/>
  <c r="D57"/>
  <c r="R56"/>
  <c r="Q56"/>
  <c r="P56"/>
  <c r="O56"/>
  <c r="E56"/>
  <c r="D56"/>
  <c r="R55"/>
  <c r="Q55"/>
  <c r="P55"/>
  <c r="O55"/>
  <c r="E55"/>
  <c r="D55"/>
  <c r="R54"/>
  <c r="Q54"/>
  <c r="P54"/>
  <c r="O54"/>
  <c r="E54"/>
  <c r="D54"/>
  <c r="R53"/>
  <c r="Q53"/>
  <c r="P53"/>
  <c r="O53"/>
  <c r="E53"/>
  <c r="D53"/>
  <c r="R52"/>
  <c r="Q52"/>
  <c r="P52"/>
  <c r="O52"/>
  <c r="E52"/>
  <c r="D52"/>
  <c r="R51"/>
  <c r="Q51"/>
  <c r="P51"/>
  <c r="O51"/>
  <c r="E51"/>
  <c r="D51"/>
  <c r="R50"/>
  <c r="Q50"/>
  <c r="P50"/>
  <c r="O50"/>
  <c r="E50"/>
  <c r="D50"/>
  <c r="R49"/>
  <c r="Q49"/>
  <c r="P49"/>
  <c r="O49"/>
  <c r="E49"/>
  <c r="D49"/>
  <c r="R48"/>
  <c r="Q48"/>
  <c r="P48"/>
  <c r="O48"/>
  <c r="E48"/>
  <c r="D48"/>
  <c r="R47"/>
  <c r="Q47"/>
  <c r="P47"/>
  <c r="O47"/>
  <c r="E47"/>
  <c r="D47"/>
  <c r="R46"/>
  <c r="Q46"/>
  <c r="P46"/>
  <c r="O46"/>
  <c r="E46"/>
  <c r="D46"/>
  <c r="R45"/>
  <c r="Q45"/>
  <c r="P45"/>
  <c r="O45"/>
  <c r="E45"/>
  <c r="D45"/>
  <c r="R44"/>
  <c r="Q44"/>
  <c r="P44"/>
  <c r="O44"/>
  <c r="E44"/>
  <c r="D44"/>
  <c r="R43"/>
  <c r="Q43"/>
  <c r="P43"/>
  <c r="O43"/>
  <c r="E43"/>
  <c r="D43"/>
  <c r="R42"/>
  <c r="Q42"/>
  <c r="P42"/>
  <c r="O42"/>
  <c r="E42"/>
  <c r="D42"/>
  <c r="R41"/>
  <c r="Q41"/>
  <c r="P41"/>
  <c r="O41"/>
  <c r="E41"/>
  <c r="D41"/>
  <c r="R40"/>
  <c r="Q40"/>
  <c r="P40"/>
  <c r="O40"/>
  <c r="E40"/>
  <c r="D40"/>
  <c r="R39"/>
  <c r="Q39"/>
  <c r="P39"/>
  <c r="O39"/>
  <c r="E39"/>
  <c r="D39"/>
  <c r="R38"/>
  <c r="Q38"/>
  <c r="P38"/>
  <c r="O38"/>
  <c r="E38"/>
  <c r="D38"/>
  <c r="R37"/>
  <c r="Q37"/>
  <c r="P37"/>
  <c r="O37"/>
  <c r="E37"/>
  <c r="D37"/>
  <c r="R36"/>
  <c r="Q36"/>
  <c r="P36"/>
  <c r="O36"/>
  <c r="E36"/>
  <c r="D36"/>
  <c r="R35"/>
  <c r="Q35"/>
  <c r="P35"/>
  <c r="O35"/>
  <c r="E35"/>
  <c r="D35"/>
  <c r="R34"/>
  <c r="Q34"/>
  <c r="P34"/>
  <c r="O34"/>
  <c r="E34"/>
  <c r="D34"/>
  <c r="R33"/>
  <c r="Q33"/>
  <c r="P33"/>
  <c r="O33"/>
  <c r="E33"/>
  <c r="D33"/>
  <c r="R32"/>
  <c r="Q32"/>
  <c r="P32"/>
  <c r="O32"/>
  <c r="E32"/>
  <c r="D32"/>
  <c r="R31"/>
  <c r="Q31"/>
  <c r="P31"/>
  <c r="O31"/>
  <c r="E31"/>
  <c r="D31"/>
  <c r="R30"/>
  <c r="Q30"/>
  <c r="P30"/>
  <c r="O30"/>
  <c r="E30"/>
  <c r="D30"/>
  <c r="R29"/>
  <c r="Q29"/>
  <c r="P29"/>
  <c r="O29"/>
  <c r="E29"/>
  <c r="D29"/>
  <c r="R28"/>
  <c r="Q28"/>
  <c r="P28"/>
  <c r="O28"/>
  <c r="E28"/>
  <c r="D28"/>
  <c r="R27"/>
  <c r="Q27"/>
  <c r="P27"/>
  <c r="O27"/>
  <c r="E27"/>
  <c r="D27"/>
  <c r="R26"/>
  <c r="Q26"/>
  <c r="P26"/>
  <c r="O26"/>
  <c r="E26"/>
  <c r="D26"/>
  <c r="R25"/>
  <c r="Q25"/>
  <c r="P25"/>
  <c r="O25"/>
  <c r="E25"/>
  <c r="D25"/>
  <c r="R24"/>
  <c r="Q24"/>
  <c r="P24"/>
  <c r="O24"/>
  <c r="E24"/>
  <c r="D24"/>
  <c r="R23"/>
  <c r="Q23"/>
  <c r="P23"/>
  <c r="O23"/>
  <c r="E23"/>
  <c r="D23"/>
  <c r="R22"/>
  <c r="Q22"/>
  <c r="P22"/>
  <c r="O22"/>
  <c r="E22"/>
  <c r="D22"/>
  <c r="R21"/>
  <c r="Q21"/>
  <c r="P21"/>
  <c r="O21"/>
  <c r="E21"/>
  <c r="D21"/>
  <c r="R20"/>
  <c r="Q20"/>
  <c r="P20"/>
  <c r="O20"/>
  <c r="E20"/>
  <c r="D20"/>
  <c r="R19"/>
  <c r="Q19"/>
  <c r="P19"/>
  <c r="O19"/>
  <c r="E19"/>
  <c r="D19"/>
  <c r="R18"/>
  <c r="Q18"/>
  <c r="P18"/>
  <c r="O18"/>
  <c r="E18"/>
  <c r="D18"/>
  <c r="R17"/>
  <c r="Q17"/>
  <c r="P17"/>
  <c r="O17"/>
  <c r="E17"/>
  <c r="D17"/>
  <c r="R16"/>
  <c r="Q16"/>
  <c r="P16"/>
  <c r="O16"/>
  <c r="E16"/>
  <c r="D16"/>
  <c r="R15"/>
  <c r="Q15"/>
  <c r="P15"/>
  <c r="O15"/>
  <c r="E15"/>
  <c r="D15"/>
  <c r="R14"/>
  <c r="Q14"/>
  <c r="P14"/>
  <c r="O14"/>
  <c r="E14"/>
  <c r="D14"/>
  <c r="R13"/>
  <c r="Q13"/>
  <c r="P13"/>
  <c r="O13"/>
  <c r="E13"/>
  <c r="D13"/>
  <c r="R12"/>
  <c r="Q12"/>
  <c r="P12"/>
  <c r="O12"/>
  <c r="E12"/>
  <c r="D12"/>
  <c r="R11"/>
  <c r="Q11"/>
  <c r="P11"/>
  <c r="O11"/>
  <c r="E11"/>
  <c r="D11"/>
  <c r="R10"/>
  <c r="Q10"/>
  <c r="P10"/>
  <c r="O10"/>
  <c r="E10"/>
  <c r="D10"/>
  <c r="R9"/>
  <c r="Q9"/>
  <c r="P9"/>
  <c r="O9"/>
  <c r="E9"/>
  <c r="D9"/>
  <c r="D25" i="2" l="1"/>
  <c r="Q25"/>
  <c r="D65" i="1"/>
  <c r="R65"/>
  <c r="P65"/>
  <c r="Q65"/>
  <c r="R25" i="2"/>
  <c r="P25"/>
  <c r="E25"/>
  <c r="O25"/>
  <c r="E65" i="1"/>
  <c r="O65"/>
</calcChain>
</file>

<file path=xl/sharedStrings.xml><?xml version="1.0" encoding="utf-8"?>
<sst xmlns="http://schemas.openxmlformats.org/spreadsheetml/2006/main" count="139" uniqueCount="104">
  <si>
    <t>Функц  койки</t>
  </si>
  <si>
    <t xml:space="preserve">из них </t>
  </si>
  <si>
    <t>в т. ч.</t>
  </si>
  <si>
    <t>План</t>
  </si>
  <si>
    <t>Выпол</t>
  </si>
  <si>
    <t>%</t>
  </si>
  <si>
    <t>средн</t>
  </si>
  <si>
    <t>Оборот</t>
  </si>
  <si>
    <t>Профиль коек</t>
  </si>
  <si>
    <t xml:space="preserve">К-во </t>
  </si>
  <si>
    <t>вып.</t>
  </si>
  <si>
    <t>Поступ</t>
  </si>
  <si>
    <t>дети</t>
  </si>
  <si>
    <t>Выпис</t>
  </si>
  <si>
    <t>Умерло</t>
  </si>
  <si>
    <t>от0-6</t>
  </si>
  <si>
    <t>к/д</t>
  </si>
  <si>
    <t>выполн</t>
  </si>
  <si>
    <t>пребыв</t>
  </si>
  <si>
    <t>койки</t>
  </si>
  <si>
    <t>лет</t>
  </si>
  <si>
    <t>коек</t>
  </si>
  <si>
    <t>до 17 л</t>
  </si>
  <si>
    <t>Хирургия</t>
  </si>
  <si>
    <t>дет. хирургия</t>
  </si>
  <si>
    <t>травматология</t>
  </si>
  <si>
    <t>Онкология</t>
  </si>
  <si>
    <t>Гинекология</t>
  </si>
  <si>
    <t>Родильное</t>
  </si>
  <si>
    <t>Терапия</t>
  </si>
  <si>
    <t>Пульмонология</t>
  </si>
  <si>
    <t>Ревматология</t>
  </si>
  <si>
    <t>Кардиология</t>
  </si>
  <si>
    <t>дет.кардиолог.</t>
  </si>
  <si>
    <t>Фтизиатрия</t>
  </si>
  <si>
    <t>Неврология</t>
  </si>
  <si>
    <t>Офтальмология</t>
  </si>
  <si>
    <t>Детское</t>
  </si>
  <si>
    <t>Инфекция</t>
  </si>
  <si>
    <t>Взр. Реанимация</t>
  </si>
  <si>
    <t>паталогия берем.</t>
  </si>
  <si>
    <t>Эндокринология</t>
  </si>
  <si>
    <t>ОССМП</t>
  </si>
  <si>
    <t>Сосудист хирургия</t>
  </si>
  <si>
    <t>ПСО(кардио)</t>
  </si>
  <si>
    <t>нейрохирургия</t>
  </si>
  <si>
    <t xml:space="preserve">проктология </t>
  </si>
  <si>
    <t>дет. аллерг-иммунол</t>
  </si>
  <si>
    <t>дет гематолог</t>
  </si>
  <si>
    <t>дет.нефрология</t>
  </si>
  <si>
    <t>дет. Чел.-лиц. Хирург.</t>
  </si>
  <si>
    <t>дет. Урология</t>
  </si>
  <si>
    <t>дет онкология</t>
  </si>
  <si>
    <t>дет. Гастроэнторол</t>
  </si>
  <si>
    <t>комбустиология</t>
  </si>
  <si>
    <t>дет нейрохирургия</t>
  </si>
  <si>
    <t>дет. ревматология</t>
  </si>
  <si>
    <t>гериатрия</t>
  </si>
  <si>
    <t xml:space="preserve">абдом хирур </t>
  </si>
  <si>
    <t>ЧЛХ</t>
  </si>
  <si>
    <t>гнойн хирургии</t>
  </si>
  <si>
    <t>ожоговый</t>
  </si>
  <si>
    <t>гематолог</t>
  </si>
  <si>
    <t>ПСО (невролог)</t>
  </si>
  <si>
    <t>паллиативные</t>
  </si>
  <si>
    <t>нефролог</t>
  </si>
  <si>
    <t>итого</t>
  </si>
  <si>
    <t>Функция    койки</t>
  </si>
  <si>
    <t>Перечень МО</t>
  </si>
  <si>
    <t>летал</t>
  </si>
  <si>
    <t xml:space="preserve"> ИРКБ</t>
  </si>
  <si>
    <t>НГБ</t>
  </si>
  <si>
    <t>КУБ</t>
  </si>
  <si>
    <t>РКВД</t>
  </si>
  <si>
    <t>РЦФП</t>
  </si>
  <si>
    <t>КГБ</t>
  </si>
  <si>
    <t>ДРБ</t>
  </si>
  <si>
    <t>РКПЦ</t>
  </si>
  <si>
    <t>ДРКБ</t>
  </si>
  <si>
    <t>РОД</t>
  </si>
  <si>
    <t>МЦРБ</t>
  </si>
  <si>
    <t>МРБ№ 2</t>
  </si>
  <si>
    <t>АУБ</t>
  </si>
  <si>
    <t>СЦРБ</t>
  </si>
  <si>
    <t>СРБ№2</t>
  </si>
  <si>
    <t>РЭД</t>
  </si>
  <si>
    <t>ИТОГО</t>
  </si>
  <si>
    <t>эндоурология</t>
  </si>
  <si>
    <t>ортопедия</t>
  </si>
  <si>
    <t>дет пульмон</t>
  </si>
  <si>
    <t>Гастроэнтер</t>
  </si>
  <si>
    <t>Отд. Пат. Недон.</t>
  </si>
  <si>
    <t>дет.  Травматол</t>
  </si>
  <si>
    <t>Оториноларинг</t>
  </si>
  <si>
    <t>Детск. Неврол</t>
  </si>
  <si>
    <t>Кож-венерол</t>
  </si>
  <si>
    <t>торок хирургия</t>
  </si>
  <si>
    <t>дет. Оторинол</t>
  </si>
  <si>
    <t>дет. Эндокрин</t>
  </si>
  <si>
    <t xml:space="preserve">усредненные койки </t>
  </si>
  <si>
    <t>реабилитационные</t>
  </si>
  <si>
    <t xml:space="preserve">Использование коечного фонда   за   2020 год </t>
  </si>
  <si>
    <t>КОЛИЧЕСТВЕННЫЕ И КАЧЕСТВЕННЫЕ ПОКАЗАТЕЛИ СТАЦИОНАРОВ за    2020 год</t>
  </si>
  <si>
    <t>\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</si>
</sst>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1" fillId="0" borderId="0" xfId="0" applyFont="1"/>
    <xf numFmtId="0" fontId="1" fillId="0" borderId="8" xfId="0" applyFont="1" applyBorder="1"/>
    <xf numFmtId="0" fontId="1" fillId="2" borderId="8" xfId="0" applyFont="1" applyFill="1" applyBorder="1"/>
    <xf numFmtId="0" fontId="0" fillId="0" borderId="5" xfId="0" applyBorder="1"/>
    <xf numFmtId="0" fontId="0" fillId="2" borderId="8" xfId="0" applyFill="1" applyBorder="1"/>
    <xf numFmtId="0" fontId="0" fillId="0" borderId="8" xfId="0" applyFont="1" applyBorder="1"/>
    <xf numFmtId="0" fontId="0" fillId="2" borderId="8" xfId="0" applyFont="1" applyFill="1" applyBorder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12" xfId="0" applyBorder="1"/>
    <xf numFmtId="0" fontId="1" fillId="2" borderId="0" xfId="0" applyFont="1" applyFill="1" applyBorder="1"/>
    <xf numFmtId="0" fontId="0" fillId="3" borderId="8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13" xfId="0" applyFont="1" applyBorder="1"/>
    <xf numFmtId="2" fontId="0" fillId="0" borderId="14" xfId="0" applyNumberFormat="1" applyBorder="1"/>
    <xf numFmtId="0" fontId="0" fillId="0" borderId="15" xfId="0" applyBorder="1"/>
    <xf numFmtId="0" fontId="0" fillId="2" borderId="16" xfId="0" applyFont="1" applyFill="1" applyBorder="1"/>
    <xf numFmtId="0" fontId="0" fillId="0" borderId="16" xfId="0" applyFont="1" applyBorder="1"/>
    <xf numFmtId="2" fontId="0" fillId="0" borderId="16" xfId="0" applyNumberFormat="1" applyBorder="1"/>
    <xf numFmtId="0" fontId="0" fillId="0" borderId="16" xfId="0" applyBorder="1"/>
    <xf numFmtId="2" fontId="0" fillId="0" borderId="17" xfId="0" applyNumberFormat="1" applyBorder="1"/>
    <xf numFmtId="2" fontId="0" fillId="0" borderId="18" xfId="0" applyNumberFormat="1" applyBorder="1"/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5"/>
  <sheetViews>
    <sheetView topLeftCell="A4" zoomScaleNormal="100" workbookViewId="0">
      <selection activeCell="U23" sqref="U23"/>
    </sheetView>
  </sheetViews>
  <sheetFormatPr defaultRowHeight="15"/>
  <cols>
    <col min="1" max="1" width="18.5703125" customWidth="1"/>
    <col min="2" max="2" width="5.5703125" customWidth="1"/>
    <col min="3" max="3" width="5.85546875" customWidth="1"/>
    <col min="4" max="4" width="9.140625" customWidth="1"/>
    <col min="5" max="5" width="9.42578125" customWidth="1"/>
  </cols>
  <sheetData>
    <row r="4" spans="1:18" ht="18.75">
      <c r="F4" s="1" t="s">
        <v>101</v>
      </c>
      <c r="G4" s="1"/>
      <c r="H4" s="1"/>
      <c r="I4" s="1"/>
      <c r="J4" s="1"/>
      <c r="K4" s="1"/>
      <c r="L4" s="1"/>
    </row>
    <row r="5" spans="1:18" ht="19.5" thickBot="1">
      <c r="F5" s="2"/>
      <c r="G5" s="2"/>
      <c r="H5" s="2"/>
      <c r="I5" s="2"/>
      <c r="J5" s="2"/>
      <c r="K5" s="2"/>
      <c r="L5" s="2"/>
      <c r="M5" s="2"/>
      <c r="N5" s="2"/>
    </row>
    <row r="6" spans="1:18" ht="15.75" thickBot="1">
      <c r="A6" s="3"/>
      <c r="B6" s="3"/>
      <c r="C6" s="3"/>
      <c r="D6" s="3" t="s">
        <v>0</v>
      </c>
      <c r="E6" s="4"/>
      <c r="F6" s="3"/>
      <c r="G6" s="3" t="s">
        <v>1</v>
      </c>
      <c r="H6" s="3"/>
      <c r="I6" s="3" t="s">
        <v>1</v>
      </c>
      <c r="J6" s="3"/>
      <c r="K6" s="3" t="s">
        <v>1</v>
      </c>
      <c r="L6" s="3" t="s">
        <v>2</v>
      </c>
      <c r="M6" s="3" t="s">
        <v>3</v>
      </c>
      <c r="N6" s="3" t="s">
        <v>4</v>
      </c>
      <c r="O6" s="3" t="s">
        <v>5</v>
      </c>
      <c r="P6" s="3" t="s">
        <v>6</v>
      </c>
      <c r="Q6" s="3" t="s">
        <v>7</v>
      </c>
      <c r="R6" s="5" t="s">
        <v>5</v>
      </c>
    </row>
    <row r="7" spans="1:18">
      <c r="A7" s="6" t="s">
        <v>8</v>
      </c>
      <c r="B7" s="6" t="s">
        <v>9</v>
      </c>
      <c r="C7" s="6"/>
      <c r="D7" s="3" t="s">
        <v>3</v>
      </c>
      <c r="E7" s="3" t="s">
        <v>10</v>
      </c>
      <c r="F7" s="6" t="s">
        <v>11</v>
      </c>
      <c r="G7" s="6" t="s">
        <v>12</v>
      </c>
      <c r="H7" s="6" t="s">
        <v>13</v>
      </c>
      <c r="I7" s="6" t="s">
        <v>12</v>
      </c>
      <c r="J7" s="6" t="s">
        <v>14</v>
      </c>
      <c r="K7" s="6" t="s">
        <v>12</v>
      </c>
      <c r="L7" s="6" t="s">
        <v>15</v>
      </c>
      <c r="M7" s="6" t="s">
        <v>16</v>
      </c>
      <c r="N7" s="6" t="s">
        <v>16</v>
      </c>
      <c r="O7" s="6" t="s">
        <v>17</v>
      </c>
      <c r="P7" s="6" t="s">
        <v>18</v>
      </c>
      <c r="Q7" s="6" t="s">
        <v>19</v>
      </c>
      <c r="R7" s="7" t="s">
        <v>20</v>
      </c>
    </row>
    <row r="8" spans="1:18" ht="15.75" thickBot="1">
      <c r="A8" s="8"/>
      <c r="B8" s="8" t="s">
        <v>21</v>
      </c>
      <c r="C8" s="8"/>
      <c r="D8" s="8"/>
      <c r="E8" s="8"/>
      <c r="F8" s="17"/>
      <c r="G8" s="17" t="s">
        <v>22</v>
      </c>
      <c r="H8" s="17"/>
      <c r="I8" s="17" t="s">
        <v>22</v>
      </c>
      <c r="J8" s="17"/>
      <c r="K8" s="17"/>
      <c r="L8" s="17"/>
      <c r="M8" s="24"/>
      <c r="N8" s="17"/>
      <c r="O8" s="8"/>
      <c r="P8" s="8"/>
      <c r="Q8" s="8"/>
      <c r="R8" s="10"/>
    </row>
    <row r="9" spans="1:18" ht="15.75">
      <c r="A9" s="31" t="s">
        <v>23</v>
      </c>
      <c r="B9" s="20">
        <v>45</v>
      </c>
      <c r="C9" s="19">
        <v>51</v>
      </c>
      <c r="D9" s="11">
        <f>M9/B9</f>
        <v>328.15555555555557</v>
      </c>
      <c r="E9" s="13">
        <f>N9/B9</f>
        <v>368.42222222222222</v>
      </c>
      <c r="F9" s="9">
        <v>1859</v>
      </c>
      <c r="G9" s="9">
        <v>13</v>
      </c>
      <c r="H9" s="9">
        <v>1821</v>
      </c>
      <c r="I9" s="9">
        <v>14</v>
      </c>
      <c r="J9" s="9">
        <v>15</v>
      </c>
      <c r="K9" s="9"/>
      <c r="L9" s="9"/>
      <c r="M9" s="9">
        <v>14767</v>
      </c>
      <c r="N9" s="9">
        <v>16579</v>
      </c>
      <c r="O9" s="12">
        <f>N9/M9*100</f>
        <v>112.27060337238437</v>
      </c>
      <c r="P9" s="11">
        <f>N9/((F9+H9+J9)/2)</f>
        <v>8.9737483085250336</v>
      </c>
      <c r="Q9" s="11">
        <f>((F9+H9+J9)/2)/B9</f>
        <v>41.055555555555557</v>
      </c>
      <c r="R9" s="32">
        <f>J9*100/(H9+J9)</f>
        <v>0.81699346405228757</v>
      </c>
    </row>
    <row r="10" spans="1:18" ht="15.75">
      <c r="A10" s="31" t="s">
        <v>24</v>
      </c>
      <c r="B10" s="20">
        <v>20</v>
      </c>
      <c r="C10" s="19">
        <v>20</v>
      </c>
      <c r="D10" s="11">
        <f t="shared" ref="D10:D65" si="0">M10/B10</f>
        <v>310.2</v>
      </c>
      <c r="E10" s="13">
        <f t="shared" ref="E10:E65" si="1">N10/B10</f>
        <v>277.14999999999998</v>
      </c>
      <c r="F10" s="28">
        <v>632</v>
      </c>
      <c r="G10" s="28">
        <v>632</v>
      </c>
      <c r="H10" s="28">
        <v>631</v>
      </c>
      <c r="I10" s="28">
        <v>631</v>
      </c>
      <c r="J10" s="28">
        <v>1</v>
      </c>
      <c r="K10" s="29">
        <v>1</v>
      </c>
      <c r="L10" s="9"/>
      <c r="M10" s="9">
        <v>6204</v>
      </c>
      <c r="N10" s="9">
        <v>5543</v>
      </c>
      <c r="O10" s="12">
        <f t="shared" ref="O10:O65" si="2">N10/M10*100</f>
        <v>89.345583494519659</v>
      </c>
      <c r="P10" s="11">
        <f t="shared" ref="P10:P61" si="3">N10/((F10+H10+J10)/2)</f>
        <v>8.7705696202531644</v>
      </c>
      <c r="Q10" s="11">
        <f t="shared" ref="Q10:Q65" si="4">((F10+H10+J10)/2)/B10</f>
        <v>31.6</v>
      </c>
      <c r="R10" s="32">
        <f t="shared" ref="R10:R61" si="5">J10*100/(H10+J10)</f>
        <v>0.15822784810126583</v>
      </c>
    </row>
    <row r="11" spans="1:18" ht="15.75">
      <c r="A11" s="31" t="s">
        <v>25</v>
      </c>
      <c r="B11" s="20">
        <v>85</v>
      </c>
      <c r="C11" s="19">
        <v>96</v>
      </c>
      <c r="D11" s="11">
        <f t="shared" si="0"/>
        <v>327.29411764705884</v>
      </c>
      <c r="E11" s="13">
        <f t="shared" si="1"/>
        <v>352.37647058823529</v>
      </c>
      <c r="F11" s="9">
        <v>2778</v>
      </c>
      <c r="G11" s="9">
        <v>58</v>
      </c>
      <c r="H11" s="9">
        <v>2818</v>
      </c>
      <c r="I11" s="9">
        <v>58</v>
      </c>
      <c r="J11" s="9">
        <v>9</v>
      </c>
      <c r="K11" s="9">
        <v>0</v>
      </c>
      <c r="L11" s="9">
        <v>0</v>
      </c>
      <c r="M11" s="9">
        <v>27820</v>
      </c>
      <c r="N11" s="9">
        <v>29952</v>
      </c>
      <c r="O11" s="12">
        <f t="shared" si="2"/>
        <v>107.66355140186916</v>
      </c>
      <c r="P11" s="11">
        <f t="shared" si="3"/>
        <v>10.687600356824264</v>
      </c>
      <c r="Q11" s="11">
        <f t="shared" si="4"/>
        <v>32.970588235294116</v>
      </c>
      <c r="R11" s="32">
        <f t="shared" si="5"/>
        <v>0.31835868411743901</v>
      </c>
    </row>
    <row r="12" spans="1:18" ht="15.75">
      <c r="A12" s="31" t="s">
        <v>92</v>
      </c>
      <c r="B12" s="20">
        <v>15</v>
      </c>
      <c r="C12" s="19">
        <v>15</v>
      </c>
      <c r="D12" s="11">
        <f t="shared" si="0"/>
        <v>310.39999999999998</v>
      </c>
      <c r="E12" s="13">
        <f t="shared" si="1"/>
        <v>271.33333333333331</v>
      </c>
      <c r="F12" s="28">
        <v>494</v>
      </c>
      <c r="G12" s="28">
        <v>494</v>
      </c>
      <c r="H12" s="28">
        <v>492</v>
      </c>
      <c r="I12" s="28">
        <v>492</v>
      </c>
      <c r="J12" s="28"/>
      <c r="K12" s="28"/>
      <c r="L12" s="9"/>
      <c r="M12" s="9">
        <v>4656</v>
      </c>
      <c r="N12" s="9">
        <v>4070</v>
      </c>
      <c r="O12" s="12">
        <f t="shared" si="2"/>
        <v>87.414089347079042</v>
      </c>
      <c r="P12" s="11">
        <f t="shared" si="3"/>
        <v>8.2555780933062888</v>
      </c>
      <c r="Q12" s="11">
        <f t="shared" si="4"/>
        <v>32.866666666666667</v>
      </c>
      <c r="R12" s="32">
        <f t="shared" si="5"/>
        <v>0</v>
      </c>
    </row>
    <row r="13" spans="1:18" ht="15.75">
      <c r="A13" s="31" t="s">
        <v>87</v>
      </c>
      <c r="B13" s="26">
        <v>12</v>
      </c>
      <c r="C13" s="19">
        <v>14</v>
      </c>
      <c r="D13" s="11">
        <f t="shared" si="0"/>
        <v>225.91666666666666</v>
      </c>
      <c r="E13" s="13">
        <f t="shared" si="1"/>
        <v>255.75</v>
      </c>
      <c r="F13" s="9">
        <v>373</v>
      </c>
      <c r="G13" s="9">
        <v>1</v>
      </c>
      <c r="H13" s="9">
        <v>373</v>
      </c>
      <c r="I13" s="9">
        <v>1</v>
      </c>
      <c r="J13" s="9">
        <v>1</v>
      </c>
      <c r="K13" s="9">
        <v>0</v>
      </c>
      <c r="L13" s="9">
        <v>0</v>
      </c>
      <c r="M13" s="9">
        <v>2711</v>
      </c>
      <c r="N13" s="9">
        <v>3069</v>
      </c>
      <c r="O13" s="12">
        <f t="shared" si="2"/>
        <v>113.20545924013278</v>
      </c>
      <c r="P13" s="11">
        <f t="shared" si="3"/>
        <v>8.2168674698795172</v>
      </c>
      <c r="Q13" s="11">
        <f t="shared" si="4"/>
        <v>31.125</v>
      </c>
      <c r="R13" s="32">
        <f t="shared" si="5"/>
        <v>0.26737967914438504</v>
      </c>
    </row>
    <row r="14" spans="1:18" ht="15.75">
      <c r="A14" s="31" t="s">
        <v>26</v>
      </c>
      <c r="B14" s="20">
        <v>102</v>
      </c>
      <c r="C14" s="19">
        <v>108</v>
      </c>
      <c r="D14" s="11">
        <f t="shared" si="0"/>
        <v>307.12745098039215</v>
      </c>
      <c r="E14" s="13">
        <f t="shared" si="1"/>
        <v>281.07843137254901</v>
      </c>
      <c r="F14" s="9">
        <v>2970</v>
      </c>
      <c r="G14" s="9">
        <v>0</v>
      </c>
      <c r="H14" s="9">
        <v>3045</v>
      </c>
      <c r="I14" s="9">
        <v>0</v>
      </c>
      <c r="J14" s="9">
        <v>27</v>
      </c>
      <c r="K14" s="9">
        <v>0</v>
      </c>
      <c r="L14" s="9">
        <v>0</v>
      </c>
      <c r="M14" s="9">
        <v>31327</v>
      </c>
      <c r="N14" s="9">
        <v>28670</v>
      </c>
      <c r="O14" s="12">
        <f t="shared" si="2"/>
        <v>91.518498419893376</v>
      </c>
      <c r="P14" s="11">
        <f t="shared" si="3"/>
        <v>9.4902350215160549</v>
      </c>
      <c r="Q14" s="11">
        <f t="shared" si="4"/>
        <v>29.617647058823529</v>
      </c>
      <c r="R14" s="32">
        <f t="shared" si="5"/>
        <v>0.87890625</v>
      </c>
    </row>
    <row r="15" spans="1:18" ht="15.75">
      <c r="A15" s="31" t="s">
        <v>27</v>
      </c>
      <c r="B15" s="20">
        <v>110</v>
      </c>
      <c r="C15" s="19">
        <v>115</v>
      </c>
      <c r="D15" s="11">
        <f t="shared" si="0"/>
        <v>332.12727272727273</v>
      </c>
      <c r="E15" s="13">
        <f t="shared" si="1"/>
        <v>348.20909090909089</v>
      </c>
      <c r="F15" s="9">
        <v>5304</v>
      </c>
      <c r="G15" s="9">
        <v>22</v>
      </c>
      <c r="H15" s="9">
        <v>5388</v>
      </c>
      <c r="I15" s="9">
        <v>21</v>
      </c>
      <c r="J15" s="9">
        <v>0</v>
      </c>
      <c r="K15" s="9">
        <v>0</v>
      </c>
      <c r="L15" s="9">
        <v>0</v>
      </c>
      <c r="M15" s="9">
        <v>36534</v>
      </c>
      <c r="N15" s="9">
        <v>38303</v>
      </c>
      <c r="O15" s="12">
        <f t="shared" si="2"/>
        <v>104.84206492582253</v>
      </c>
      <c r="P15" s="11">
        <f t="shared" si="3"/>
        <v>7.1647961092405534</v>
      </c>
      <c r="Q15" s="11">
        <f t="shared" si="4"/>
        <v>48.6</v>
      </c>
      <c r="R15" s="32">
        <f t="shared" si="5"/>
        <v>0</v>
      </c>
    </row>
    <row r="16" spans="1:18" ht="15.75">
      <c r="A16" s="31" t="s">
        <v>28</v>
      </c>
      <c r="B16" s="20">
        <v>135</v>
      </c>
      <c r="C16" s="19">
        <v>141</v>
      </c>
      <c r="D16" s="11">
        <f t="shared" si="0"/>
        <v>322.77777777777777</v>
      </c>
      <c r="E16" s="13">
        <f t="shared" si="1"/>
        <v>300.84444444444443</v>
      </c>
      <c r="F16" s="9">
        <v>8639</v>
      </c>
      <c r="G16" s="9">
        <v>13</v>
      </c>
      <c r="H16" s="9">
        <v>8530</v>
      </c>
      <c r="I16" s="9">
        <v>13</v>
      </c>
      <c r="J16" s="9">
        <v>49</v>
      </c>
      <c r="K16" s="9">
        <v>48</v>
      </c>
      <c r="L16" s="9">
        <v>30</v>
      </c>
      <c r="M16" s="9">
        <v>43575</v>
      </c>
      <c r="N16" s="9">
        <v>40614</v>
      </c>
      <c r="O16" s="12">
        <f t="shared" si="2"/>
        <v>93.204819277108427</v>
      </c>
      <c r="P16" s="11">
        <f t="shared" si="3"/>
        <v>4.7176210942037402</v>
      </c>
      <c r="Q16" s="11">
        <f t="shared" si="4"/>
        <v>63.770370370370372</v>
      </c>
      <c r="R16" s="32">
        <f t="shared" si="5"/>
        <v>0.57116214010956989</v>
      </c>
    </row>
    <row r="17" spans="1:18" ht="15.75">
      <c r="A17" s="31" t="s">
        <v>91</v>
      </c>
      <c r="B17" s="20">
        <v>40</v>
      </c>
      <c r="C17" s="19">
        <v>40</v>
      </c>
      <c r="D17" s="11">
        <f t="shared" si="0"/>
        <v>319.8</v>
      </c>
      <c r="E17" s="13">
        <f t="shared" si="1"/>
        <v>313.82499999999999</v>
      </c>
      <c r="F17" s="9">
        <v>847</v>
      </c>
      <c r="G17" s="9">
        <v>847</v>
      </c>
      <c r="H17" s="9">
        <v>824</v>
      </c>
      <c r="I17" s="9">
        <v>824</v>
      </c>
      <c r="J17" s="9"/>
      <c r="K17" s="9"/>
      <c r="L17" s="9"/>
      <c r="M17" s="9">
        <v>12792</v>
      </c>
      <c r="N17" s="9">
        <v>12553</v>
      </c>
      <c r="O17" s="12">
        <f t="shared" si="2"/>
        <v>98.131644777986239</v>
      </c>
      <c r="P17" s="11">
        <f t="shared" si="3"/>
        <v>15.024536205864752</v>
      </c>
      <c r="Q17" s="11">
        <f t="shared" si="4"/>
        <v>20.887499999999999</v>
      </c>
      <c r="R17" s="32">
        <f t="shared" si="5"/>
        <v>0</v>
      </c>
    </row>
    <row r="18" spans="1:18" ht="15.75">
      <c r="A18" s="31" t="s">
        <v>29</v>
      </c>
      <c r="B18" s="20">
        <v>135</v>
      </c>
      <c r="C18" s="19">
        <v>143</v>
      </c>
      <c r="D18" s="11">
        <f t="shared" si="0"/>
        <v>332.23703703703706</v>
      </c>
      <c r="E18" s="13">
        <f t="shared" si="1"/>
        <v>316.71111111111111</v>
      </c>
      <c r="F18" s="9">
        <v>4073</v>
      </c>
      <c r="G18" s="9">
        <v>1</v>
      </c>
      <c r="H18" s="9">
        <v>4295</v>
      </c>
      <c r="I18" s="9">
        <v>1</v>
      </c>
      <c r="J18" s="9">
        <v>31</v>
      </c>
      <c r="K18" s="9">
        <v>0</v>
      </c>
      <c r="L18" s="9">
        <v>0</v>
      </c>
      <c r="M18" s="9">
        <v>44852</v>
      </c>
      <c r="N18" s="9">
        <v>42756</v>
      </c>
      <c r="O18" s="12">
        <f t="shared" si="2"/>
        <v>95.32685276018907</v>
      </c>
      <c r="P18" s="11">
        <f t="shared" si="3"/>
        <v>10.181212049053459</v>
      </c>
      <c r="Q18" s="11">
        <f t="shared" si="4"/>
        <v>31.107407407407408</v>
      </c>
      <c r="R18" s="32">
        <f t="shared" si="5"/>
        <v>0.71659731853906616</v>
      </c>
    </row>
    <row r="19" spans="1:18" ht="15.75">
      <c r="A19" s="31" t="s">
        <v>30</v>
      </c>
      <c r="B19" s="20">
        <v>40</v>
      </c>
      <c r="C19" s="19">
        <v>131</v>
      </c>
      <c r="D19" s="11">
        <f t="shared" si="0"/>
        <v>811</v>
      </c>
      <c r="E19" s="13">
        <f t="shared" si="1"/>
        <v>691.9</v>
      </c>
      <c r="F19" s="9">
        <v>2214</v>
      </c>
      <c r="G19" s="9">
        <v>0</v>
      </c>
      <c r="H19" s="9">
        <v>2026</v>
      </c>
      <c r="I19" s="9">
        <v>0</v>
      </c>
      <c r="J19" s="9">
        <v>82</v>
      </c>
      <c r="K19" s="9">
        <v>0</v>
      </c>
      <c r="L19" s="9">
        <v>0</v>
      </c>
      <c r="M19" s="9">
        <v>32440</v>
      </c>
      <c r="N19" s="9">
        <v>27676</v>
      </c>
      <c r="O19" s="12">
        <f t="shared" si="2"/>
        <v>85.314426633785445</v>
      </c>
      <c r="P19" s="11">
        <f t="shared" si="3"/>
        <v>12.807033780657104</v>
      </c>
      <c r="Q19" s="11">
        <f t="shared" si="4"/>
        <v>54.024999999999999</v>
      </c>
      <c r="R19" s="32">
        <f t="shared" si="5"/>
        <v>3.8899430740037952</v>
      </c>
    </row>
    <row r="20" spans="1:18" ht="15.75">
      <c r="A20" s="31" t="s">
        <v>89</v>
      </c>
      <c r="B20" s="20">
        <v>40</v>
      </c>
      <c r="C20" s="19">
        <v>40</v>
      </c>
      <c r="D20" s="11">
        <f t="shared" si="0"/>
        <v>310.2</v>
      </c>
      <c r="E20" s="13">
        <f t="shared" si="1"/>
        <v>296.77499999999998</v>
      </c>
      <c r="F20" s="28">
        <v>872</v>
      </c>
      <c r="G20" s="28">
        <v>872</v>
      </c>
      <c r="H20" s="28">
        <v>879</v>
      </c>
      <c r="I20" s="28">
        <v>879</v>
      </c>
      <c r="J20" s="28">
        <v>4</v>
      </c>
      <c r="K20" s="28">
        <v>4</v>
      </c>
      <c r="L20" s="9"/>
      <c r="M20" s="9">
        <v>12408</v>
      </c>
      <c r="N20" s="9">
        <v>11871</v>
      </c>
      <c r="O20" s="12">
        <f t="shared" si="2"/>
        <v>95.672147001934235</v>
      </c>
      <c r="P20" s="11">
        <f t="shared" si="3"/>
        <v>13.528205128205128</v>
      </c>
      <c r="Q20" s="11">
        <f t="shared" si="4"/>
        <v>21.9375</v>
      </c>
      <c r="R20" s="32">
        <f t="shared" si="5"/>
        <v>0.45300113250283125</v>
      </c>
    </row>
    <row r="21" spans="1:18" ht="15.75">
      <c r="A21" s="31" t="s">
        <v>90</v>
      </c>
      <c r="B21" s="20">
        <v>30</v>
      </c>
      <c r="C21" s="19">
        <v>36</v>
      </c>
      <c r="D21" s="11">
        <f t="shared" si="0"/>
        <v>369.2</v>
      </c>
      <c r="E21" s="13">
        <f t="shared" si="1"/>
        <v>350.63333333333333</v>
      </c>
      <c r="F21" s="9">
        <v>952</v>
      </c>
      <c r="G21" s="9"/>
      <c r="H21" s="9">
        <v>960</v>
      </c>
      <c r="I21" s="9"/>
      <c r="J21" s="9"/>
      <c r="K21" s="9"/>
      <c r="L21" s="9"/>
      <c r="M21" s="9">
        <v>11076</v>
      </c>
      <c r="N21" s="9">
        <v>10519</v>
      </c>
      <c r="O21" s="12">
        <f t="shared" si="2"/>
        <v>94.971108703503077</v>
      </c>
      <c r="P21" s="11">
        <f t="shared" si="3"/>
        <v>11.003138075313808</v>
      </c>
      <c r="Q21" s="11">
        <f t="shared" si="4"/>
        <v>31.866666666666667</v>
      </c>
      <c r="R21" s="32">
        <f t="shared" si="5"/>
        <v>0</v>
      </c>
    </row>
    <row r="22" spans="1:18" ht="15.75">
      <c r="A22" s="31" t="s">
        <v>31</v>
      </c>
      <c r="B22" s="20">
        <v>30</v>
      </c>
      <c r="C22" s="19">
        <v>30</v>
      </c>
      <c r="D22" s="11">
        <f t="shared" si="0"/>
        <v>313.33333333333331</v>
      </c>
      <c r="E22" s="13">
        <f t="shared" si="1"/>
        <v>307.10000000000002</v>
      </c>
      <c r="F22" s="9">
        <v>923</v>
      </c>
      <c r="G22" s="9">
        <v>0</v>
      </c>
      <c r="H22" s="9">
        <v>935</v>
      </c>
      <c r="I22" s="9">
        <v>0</v>
      </c>
      <c r="J22" s="9">
        <v>0</v>
      </c>
      <c r="K22" s="9">
        <v>0</v>
      </c>
      <c r="L22" s="9">
        <v>0</v>
      </c>
      <c r="M22" s="9">
        <v>9400</v>
      </c>
      <c r="N22" s="9">
        <v>9213</v>
      </c>
      <c r="O22" s="12">
        <f t="shared" si="2"/>
        <v>98.010638297872347</v>
      </c>
      <c r="P22" s="11">
        <f t="shared" si="3"/>
        <v>9.9171151776103343</v>
      </c>
      <c r="Q22" s="11">
        <f t="shared" si="4"/>
        <v>30.966666666666665</v>
      </c>
      <c r="R22" s="32">
        <f t="shared" si="5"/>
        <v>0</v>
      </c>
    </row>
    <row r="23" spans="1:18" ht="15.75">
      <c r="A23" s="31" t="s">
        <v>32</v>
      </c>
      <c r="B23" s="20">
        <v>75</v>
      </c>
      <c r="C23" s="19">
        <v>88</v>
      </c>
      <c r="D23" s="11">
        <f t="shared" si="0"/>
        <v>354.81333333333333</v>
      </c>
      <c r="E23" s="13">
        <f t="shared" si="1"/>
        <v>336.64</v>
      </c>
      <c r="F23" s="9">
        <v>2411</v>
      </c>
      <c r="G23" s="9">
        <v>0</v>
      </c>
      <c r="H23" s="9">
        <v>2438</v>
      </c>
      <c r="I23" s="9">
        <v>0</v>
      </c>
      <c r="J23" s="9">
        <v>25</v>
      </c>
      <c r="K23" s="9">
        <v>0</v>
      </c>
      <c r="L23" s="9">
        <v>0</v>
      </c>
      <c r="M23" s="9">
        <v>26611</v>
      </c>
      <c r="N23" s="9">
        <v>25248</v>
      </c>
      <c r="O23" s="12">
        <f t="shared" si="2"/>
        <v>94.878057945962198</v>
      </c>
      <c r="P23" s="11">
        <f t="shared" si="3"/>
        <v>10.360279031596225</v>
      </c>
      <c r="Q23" s="11">
        <f t="shared" si="4"/>
        <v>32.493333333333332</v>
      </c>
      <c r="R23" s="32">
        <f t="shared" si="5"/>
        <v>1.0150223304912709</v>
      </c>
    </row>
    <row r="24" spans="1:18" ht="15.75">
      <c r="A24" s="31" t="s">
        <v>33</v>
      </c>
      <c r="B24" s="20">
        <v>5</v>
      </c>
      <c r="C24" s="19">
        <v>5</v>
      </c>
      <c r="D24" s="11">
        <f t="shared" si="0"/>
        <v>309.60000000000002</v>
      </c>
      <c r="E24" s="13">
        <f t="shared" si="1"/>
        <v>311.39999999999998</v>
      </c>
      <c r="F24" s="28">
        <v>192</v>
      </c>
      <c r="G24" s="28">
        <v>192</v>
      </c>
      <c r="H24" s="28">
        <v>190</v>
      </c>
      <c r="I24" s="28">
        <v>190</v>
      </c>
      <c r="J24" s="28">
        <v>2</v>
      </c>
      <c r="K24" s="28">
        <v>2</v>
      </c>
      <c r="L24" s="9"/>
      <c r="M24" s="9">
        <v>1548</v>
      </c>
      <c r="N24" s="9">
        <v>1557</v>
      </c>
      <c r="O24" s="12">
        <f t="shared" si="2"/>
        <v>100.58139534883721</v>
      </c>
      <c r="P24" s="11">
        <f t="shared" si="3"/>
        <v>8.109375</v>
      </c>
      <c r="Q24" s="11">
        <f t="shared" si="4"/>
        <v>38.4</v>
      </c>
      <c r="R24" s="32">
        <f t="shared" si="5"/>
        <v>1.0416666666666667</v>
      </c>
    </row>
    <row r="25" spans="1:18" ht="15.75">
      <c r="A25" s="31" t="s">
        <v>34</v>
      </c>
      <c r="B25" s="20">
        <v>175</v>
      </c>
      <c r="C25" s="19">
        <v>175</v>
      </c>
      <c r="D25" s="11">
        <f t="shared" si="0"/>
        <v>283.73142857142858</v>
      </c>
      <c r="E25" s="13">
        <f t="shared" si="1"/>
        <v>233.33142857142857</v>
      </c>
      <c r="F25" s="9">
        <v>366</v>
      </c>
      <c r="G25" s="9">
        <v>46</v>
      </c>
      <c r="H25" s="9">
        <v>363</v>
      </c>
      <c r="I25" s="9">
        <v>44</v>
      </c>
      <c r="J25" s="9">
        <v>10</v>
      </c>
      <c r="K25" s="9">
        <v>0</v>
      </c>
      <c r="L25" s="9"/>
      <c r="M25" s="9">
        <v>49653</v>
      </c>
      <c r="N25" s="9">
        <v>40833</v>
      </c>
      <c r="O25" s="12">
        <f t="shared" si="2"/>
        <v>82.236722856624979</v>
      </c>
      <c r="P25" s="11">
        <f t="shared" si="3"/>
        <v>110.50879566982408</v>
      </c>
      <c r="Q25" s="11">
        <f t="shared" si="4"/>
        <v>2.1114285714285712</v>
      </c>
      <c r="R25" s="32">
        <f t="shared" si="5"/>
        <v>2.6809651474530831</v>
      </c>
    </row>
    <row r="26" spans="1:18" ht="15.75">
      <c r="A26" s="31" t="s">
        <v>96</v>
      </c>
      <c r="B26" s="20">
        <v>22</v>
      </c>
      <c r="C26" s="19">
        <v>18</v>
      </c>
      <c r="D26" s="11">
        <f t="shared" si="0"/>
        <v>250</v>
      </c>
      <c r="E26" s="13">
        <f t="shared" si="1"/>
        <v>200.04545454545453</v>
      </c>
      <c r="F26" s="9">
        <v>149</v>
      </c>
      <c r="G26" s="9">
        <v>2</v>
      </c>
      <c r="H26" s="9">
        <v>139</v>
      </c>
      <c r="I26" s="9">
        <v>2</v>
      </c>
      <c r="J26" s="9">
        <v>2</v>
      </c>
      <c r="K26" s="9">
        <v>0</v>
      </c>
      <c r="L26" s="9">
        <v>0</v>
      </c>
      <c r="M26" s="9">
        <v>5500</v>
      </c>
      <c r="N26" s="9">
        <v>4401</v>
      </c>
      <c r="O26" s="12">
        <f t="shared" si="2"/>
        <v>80.018181818181816</v>
      </c>
      <c r="P26" s="11">
        <f t="shared" si="3"/>
        <v>30.351724137931033</v>
      </c>
      <c r="Q26" s="11">
        <f t="shared" si="4"/>
        <v>6.5909090909090908</v>
      </c>
      <c r="R26" s="32">
        <f t="shared" si="5"/>
        <v>1.4184397163120568</v>
      </c>
    </row>
    <row r="27" spans="1:18" ht="15.75">
      <c r="A27" s="31" t="s">
        <v>95</v>
      </c>
      <c r="B27" s="20">
        <v>31</v>
      </c>
      <c r="C27" s="19">
        <v>31</v>
      </c>
      <c r="D27" s="11">
        <f t="shared" si="0"/>
        <v>312.77419354838707</v>
      </c>
      <c r="E27" s="13">
        <f t="shared" si="1"/>
        <v>320.06451612903226</v>
      </c>
      <c r="F27" s="9">
        <v>879</v>
      </c>
      <c r="G27" s="9">
        <v>149</v>
      </c>
      <c r="H27" s="9">
        <v>876</v>
      </c>
      <c r="I27" s="9">
        <v>136</v>
      </c>
      <c r="J27" s="9"/>
      <c r="K27" s="9"/>
      <c r="L27" s="9"/>
      <c r="M27" s="9">
        <v>9696</v>
      </c>
      <c r="N27" s="9">
        <v>9922</v>
      </c>
      <c r="O27" s="12">
        <f t="shared" si="2"/>
        <v>102.33085808580857</v>
      </c>
      <c r="P27" s="11">
        <f t="shared" si="3"/>
        <v>11.307122507122507</v>
      </c>
      <c r="Q27" s="11">
        <f t="shared" si="4"/>
        <v>28.306451612903224</v>
      </c>
      <c r="R27" s="32">
        <f t="shared" si="5"/>
        <v>0</v>
      </c>
    </row>
    <row r="28" spans="1:18" ht="15.75">
      <c r="A28" s="31" t="s">
        <v>35</v>
      </c>
      <c r="B28" s="20">
        <v>125</v>
      </c>
      <c r="C28" s="19">
        <v>137</v>
      </c>
      <c r="D28" s="11">
        <f t="shared" si="0"/>
        <v>344.04</v>
      </c>
      <c r="E28" s="13">
        <f t="shared" si="1"/>
        <v>328.38400000000001</v>
      </c>
      <c r="F28" s="9">
        <v>3869</v>
      </c>
      <c r="G28" s="9">
        <v>2</v>
      </c>
      <c r="H28" s="9">
        <v>4026</v>
      </c>
      <c r="I28" s="9">
        <v>2</v>
      </c>
      <c r="J28" s="9">
        <v>6</v>
      </c>
      <c r="K28" s="9">
        <v>0</v>
      </c>
      <c r="L28" s="9">
        <v>0</v>
      </c>
      <c r="M28" s="9">
        <v>43005</v>
      </c>
      <c r="N28" s="9">
        <v>41048</v>
      </c>
      <c r="O28" s="12">
        <f t="shared" si="2"/>
        <v>95.449366352749678</v>
      </c>
      <c r="P28" s="11">
        <f t="shared" si="3"/>
        <v>10.39058347044678</v>
      </c>
      <c r="Q28" s="11">
        <f t="shared" si="4"/>
        <v>31.603999999999999</v>
      </c>
      <c r="R28" s="32">
        <f t="shared" si="5"/>
        <v>0.14880952380952381</v>
      </c>
    </row>
    <row r="29" spans="1:18" ht="15.75">
      <c r="A29" s="31" t="s">
        <v>94</v>
      </c>
      <c r="B29" s="20">
        <v>30</v>
      </c>
      <c r="C29" s="19">
        <v>30</v>
      </c>
      <c r="D29" s="11">
        <f t="shared" si="0"/>
        <v>310</v>
      </c>
      <c r="E29" s="13">
        <f t="shared" si="1"/>
        <v>300.06666666666666</v>
      </c>
      <c r="F29" s="28">
        <v>621</v>
      </c>
      <c r="G29" s="28">
        <v>621</v>
      </c>
      <c r="H29" s="28">
        <v>624</v>
      </c>
      <c r="I29" s="28">
        <v>624</v>
      </c>
      <c r="J29" s="28">
        <v>2</v>
      </c>
      <c r="K29" s="28">
        <v>2</v>
      </c>
      <c r="L29" s="9"/>
      <c r="M29" s="9">
        <v>9300</v>
      </c>
      <c r="N29" s="9">
        <v>9002</v>
      </c>
      <c r="O29" s="12">
        <f t="shared" si="2"/>
        <v>96.795698924731184</v>
      </c>
      <c r="P29" s="11">
        <f t="shared" si="3"/>
        <v>14.43785084202085</v>
      </c>
      <c r="Q29" s="11">
        <f t="shared" si="4"/>
        <v>20.783333333333335</v>
      </c>
      <c r="R29" s="32">
        <f t="shared" si="5"/>
        <v>0.31948881789137379</v>
      </c>
    </row>
    <row r="30" spans="1:18" ht="15.75">
      <c r="A30" s="31" t="s">
        <v>36</v>
      </c>
      <c r="B30" s="20">
        <v>20</v>
      </c>
      <c r="C30" s="19">
        <v>26</v>
      </c>
      <c r="D30" s="11">
        <f t="shared" si="0"/>
        <v>310</v>
      </c>
      <c r="E30" s="13">
        <f t="shared" si="1"/>
        <v>316.05</v>
      </c>
      <c r="F30" s="9">
        <v>859</v>
      </c>
      <c r="G30" s="9">
        <v>190</v>
      </c>
      <c r="H30" s="9">
        <v>870</v>
      </c>
      <c r="I30" s="9">
        <v>190</v>
      </c>
      <c r="J30" s="9"/>
      <c r="K30" s="9"/>
      <c r="L30" s="9"/>
      <c r="M30" s="9">
        <v>6200</v>
      </c>
      <c r="N30" s="9">
        <v>6321</v>
      </c>
      <c r="O30" s="12">
        <f t="shared" si="2"/>
        <v>101.95161290322581</v>
      </c>
      <c r="P30" s="11">
        <f t="shared" si="3"/>
        <v>7.3117408906882595</v>
      </c>
      <c r="Q30" s="11">
        <f t="shared" si="4"/>
        <v>43.225000000000001</v>
      </c>
      <c r="R30" s="32">
        <f t="shared" si="5"/>
        <v>0</v>
      </c>
    </row>
    <row r="31" spans="1:18" ht="15.75">
      <c r="A31" s="31" t="s">
        <v>93</v>
      </c>
      <c r="B31" s="26">
        <v>11</v>
      </c>
      <c r="C31" s="19">
        <v>10</v>
      </c>
      <c r="D31" s="11">
        <f t="shared" si="0"/>
        <v>278.18181818181819</v>
      </c>
      <c r="E31" s="13">
        <f t="shared" si="1"/>
        <v>440.27272727272725</v>
      </c>
      <c r="F31" s="9">
        <v>657</v>
      </c>
      <c r="G31" s="9">
        <v>8</v>
      </c>
      <c r="H31" s="9">
        <v>664</v>
      </c>
      <c r="I31" s="9">
        <v>8</v>
      </c>
      <c r="J31" s="9">
        <v>0</v>
      </c>
      <c r="K31" s="9">
        <v>0</v>
      </c>
      <c r="L31" s="9">
        <v>0</v>
      </c>
      <c r="M31" s="9">
        <v>3060</v>
      </c>
      <c r="N31" s="9">
        <v>4843</v>
      </c>
      <c r="O31" s="12">
        <f t="shared" si="2"/>
        <v>158.26797385620915</v>
      </c>
      <c r="P31" s="11">
        <f t="shared" si="3"/>
        <v>7.3323239969719909</v>
      </c>
      <c r="Q31" s="11">
        <f t="shared" si="4"/>
        <v>60.045454545454547</v>
      </c>
      <c r="R31" s="32">
        <f t="shared" si="5"/>
        <v>0</v>
      </c>
    </row>
    <row r="32" spans="1:18" ht="15.75">
      <c r="A32" s="31" t="s">
        <v>97</v>
      </c>
      <c r="B32" s="20">
        <v>15</v>
      </c>
      <c r="C32" s="19">
        <v>15</v>
      </c>
      <c r="D32" s="11">
        <f t="shared" si="0"/>
        <v>310.39999999999998</v>
      </c>
      <c r="E32" s="13">
        <f t="shared" si="1"/>
        <v>253.46666666666667</v>
      </c>
      <c r="F32" s="28">
        <v>505</v>
      </c>
      <c r="G32" s="28">
        <v>505</v>
      </c>
      <c r="H32" s="28">
        <v>500</v>
      </c>
      <c r="I32" s="28">
        <v>500</v>
      </c>
      <c r="J32" s="28"/>
      <c r="K32" s="28"/>
      <c r="L32" s="9"/>
      <c r="M32" s="9">
        <v>4656</v>
      </c>
      <c r="N32" s="9">
        <v>3802</v>
      </c>
      <c r="O32" s="12">
        <f t="shared" si="2"/>
        <v>81.658075601374563</v>
      </c>
      <c r="P32" s="11">
        <f t="shared" si="3"/>
        <v>7.5661691542288558</v>
      </c>
      <c r="Q32" s="11">
        <f t="shared" si="4"/>
        <v>33.5</v>
      </c>
      <c r="R32" s="32">
        <f t="shared" si="5"/>
        <v>0</v>
      </c>
    </row>
    <row r="33" spans="1:18" ht="15.75">
      <c r="A33" s="31" t="s">
        <v>37</v>
      </c>
      <c r="B33" s="20">
        <v>60</v>
      </c>
      <c r="C33" s="19">
        <v>77</v>
      </c>
      <c r="D33" s="11">
        <f t="shared" si="0"/>
        <v>392.21666666666664</v>
      </c>
      <c r="E33" s="13">
        <f t="shared" si="1"/>
        <v>352.95</v>
      </c>
      <c r="F33" s="9">
        <v>2310</v>
      </c>
      <c r="G33" s="9">
        <v>2310</v>
      </c>
      <c r="H33" s="9">
        <v>2305</v>
      </c>
      <c r="I33" s="9">
        <v>2305</v>
      </c>
      <c r="J33" s="9">
        <v>5</v>
      </c>
      <c r="K33" s="9">
        <v>5</v>
      </c>
      <c r="L33" s="9">
        <v>0</v>
      </c>
      <c r="M33" s="9">
        <v>23533</v>
      </c>
      <c r="N33" s="9">
        <v>21177</v>
      </c>
      <c r="O33" s="12">
        <f t="shared" si="2"/>
        <v>89.988526749670669</v>
      </c>
      <c r="P33" s="11">
        <f t="shared" si="3"/>
        <v>9.1675324675324674</v>
      </c>
      <c r="Q33" s="11">
        <f t="shared" si="4"/>
        <v>38.5</v>
      </c>
      <c r="R33" s="32">
        <f t="shared" si="5"/>
        <v>0.21645021645021645</v>
      </c>
    </row>
    <row r="34" spans="1:18" ht="15.75">
      <c r="A34" s="31" t="s">
        <v>38</v>
      </c>
      <c r="B34" s="20">
        <v>635</v>
      </c>
      <c r="C34" s="19">
        <v>365</v>
      </c>
      <c r="D34" s="11">
        <f t="shared" si="0"/>
        <v>157.26299212598425</v>
      </c>
      <c r="E34" s="13">
        <f t="shared" si="1"/>
        <v>161.0503937007874</v>
      </c>
      <c r="F34" s="9">
        <v>8494</v>
      </c>
      <c r="G34" s="9">
        <v>1639</v>
      </c>
      <c r="H34" s="9">
        <v>7851</v>
      </c>
      <c r="I34" s="9">
        <v>1368</v>
      </c>
      <c r="J34" s="9">
        <v>216</v>
      </c>
      <c r="K34" s="9"/>
      <c r="L34" s="9"/>
      <c r="M34" s="9">
        <v>99862</v>
      </c>
      <c r="N34" s="9">
        <v>102267</v>
      </c>
      <c r="O34" s="12">
        <f t="shared" si="2"/>
        <v>102.40832348641125</v>
      </c>
      <c r="P34" s="11">
        <f t="shared" si="3"/>
        <v>12.350341162973251</v>
      </c>
      <c r="Q34" s="11">
        <f t="shared" si="4"/>
        <v>13.04015748031496</v>
      </c>
      <c r="R34" s="32">
        <f t="shared" si="5"/>
        <v>2.6775753068055037</v>
      </c>
    </row>
    <row r="35" spans="1:18" ht="15.75">
      <c r="A35" s="31" t="s">
        <v>39</v>
      </c>
      <c r="B35" s="20">
        <v>42</v>
      </c>
      <c r="C35" s="19">
        <v>37</v>
      </c>
      <c r="D35" s="11">
        <f t="shared" si="0"/>
        <v>256.42857142857144</v>
      </c>
      <c r="E35" s="13">
        <f t="shared" si="1"/>
        <v>310.85714285714283</v>
      </c>
      <c r="F35" s="9">
        <v>1816</v>
      </c>
      <c r="G35" s="9">
        <v>0</v>
      </c>
      <c r="H35" s="9">
        <v>1279</v>
      </c>
      <c r="I35" s="9">
        <v>0</v>
      </c>
      <c r="J35" s="9">
        <v>527</v>
      </c>
      <c r="K35" s="9">
        <v>0</v>
      </c>
      <c r="L35" s="9">
        <v>0</v>
      </c>
      <c r="M35" s="9">
        <v>10770</v>
      </c>
      <c r="N35" s="9">
        <v>13056</v>
      </c>
      <c r="O35" s="12">
        <f t="shared" si="2"/>
        <v>121.22562674094708</v>
      </c>
      <c r="P35" s="11">
        <f t="shared" si="3"/>
        <v>7.2092766427388186</v>
      </c>
      <c r="Q35" s="11">
        <f t="shared" si="4"/>
        <v>43.11904761904762</v>
      </c>
      <c r="R35" s="32">
        <f t="shared" si="5"/>
        <v>29.180509413067554</v>
      </c>
    </row>
    <row r="36" spans="1:18" ht="15.75">
      <c r="A36" s="31" t="s">
        <v>40</v>
      </c>
      <c r="B36" s="20">
        <v>65</v>
      </c>
      <c r="C36" s="19">
        <v>68</v>
      </c>
      <c r="D36" s="11">
        <f t="shared" si="0"/>
        <v>324.95384615384614</v>
      </c>
      <c r="E36" s="13">
        <f t="shared" si="1"/>
        <v>311.92307692307691</v>
      </c>
      <c r="F36" s="9">
        <v>4054</v>
      </c>
      <c r="G36" s="9">
        <v>4</v>
      </c>
      <c r="H36" s="9">
        <v>4009</v>
      </c>
      <c r="I36" s="9">
        <v>4</v>
      </c>
      <c r="J36" s="9">
        <v>0</v>
      </c>
      <c r="K36" s="9">
        <v>0</v>
      </c>
      <c r="L36" s="9">
        <v>0</v>
      </c>
      <c r="M36" s="9">
        <v>21122</v>
      </c>
      <c r="N36" s="9">
        <v>20275</v>
      </c>
      <c r="O36" s="12">
        <f t="shared" si="2"/>
        <v>95.989963071678815</v>
      </c>
      <c r="P36" s="11">
        <f t="shared" si="3"/>
        <v>5.0291454793501176</v>
      </c>
      <c r="Q36" s="11">
        <f t="shared" si="4"/>
        <v>62.023076923076921</v>
      </c>
      <c r="R36" s="32">
        <f t="shared" si="5"/>
        <v>0</v>
      </c>
    </row>
    <row r="37" spans="1:18" ht="15.75">
      <c r="A37" s="31" t="s">
        <v>41</v>
      </c>
      <c r="B37" s="20">
        <v>36</v>
      </c>
      <c r="C37" s="19">
        <v>35</v>
      </c>
      <c r="D37" s="11">
        <f t="shared" si="0"/>
        <v>302.77777777777777</v>
      </c>
      <c r="E37" s="13">
        <f t="shared" si="1"/>
        <v>294.16666666666669</v>
      </c>
      <c r="F37" s="9">
        <v>1029</v>
      </c>
      <c r="G37" s="9"/>
      <c r="H37" s="9">
        <v>1034</v>
      </c>
      <c r="I37" s="9">
        <v>4</v>
      </c>
      <c r="J37" s="9">
        <v>4</v>
      </c>
      <c r="K37" s="9">
        <v>0</v>
      </c>
      <c r="L37" s="9">
        <v>0</v>
      </c>
      <c r="M37" s="9">
        <v>10900</v>
      </c>
      <c r="N37" s="9">
        <v>10590</v>
      </c>
      <c r="O37" s="12">
        <f t="shared" si="2"/>
        <v>97.155963302752298</v>
      </c>
      <c r="P37" s="11">
        <f t="shared" si="3"/>
        <v>10.246734397677795</v>
      </c>
      <c r="Q37" s="11">
        <f t="shared" si="4"/>
        <v>28.708333333333332</v>
      </c>
      <c r="R37" s="32">
        <f t="shared" si="5"/>
        <v>0.38535645472061658</v>
      </c>
    </row>
    <row r="38" spans="1:18" ht="15.75">
      <c r="A38" s="31" t="s">
        <v>98</v>
      </c>
      <c r="B38" s="20">
        <v>10</v>
      </c>
      <c r="C38" s="19">
        <v>10</v>
      </c>
      <c r="D38" s="11">
        <f t="shared" si="0"/>
        <v>309.60000000000002</v>
      </c>
      <c r="E38" s="13">
        <f t="shared" si="1"/>
        <v>306.3</v>
      </c>
      <c r="F38" s="28">
        <v>254</v>
      </c>
      <c r="G38" s="28">
        <v>254</v>
      </c>
      <c r="H38" s="28">
        <v>252</v>
      </c>
      <c r="I38" s="28">
        <v>252</v>
      </c>
      <c r="J38" s="28">
        <v>1</v>
      </c>
      <c r="K38" s="28">
        <v>1</v>
      </c>
      <c r="L38" s="9"/>
      <c r="M38" s="9">
        <v>3096</v>
      </c>
      <c r="N38" s="9">
        <v>3063</v>
      </c>
      <c r="O38" s="12">
        <f t="shared" si="2"/>
        <v>98.934108527131784</v>
      </c>
      <c r="P38" s="11">
        <f t="shared" si="3"/>
        <v>12.082840236686391</v>
      </c>
      <c r="Q38" s="11">
        <f t="shared" si="4"/>
        <v>25.35</v>
      </c>
      <c r="R38" s="32">
        <f t="shared" si="5"/>
        <v>0.39525691699604742</v>
      </c>
    </row>
    <row r="39" spans="1:18" ht="15.75">
      <c r="A39" s="31" t="s">
        <v>42</v>
      </c>
      <c r="B39" s="20">
        <v>0</v>
      </c>
      <c r="C39" s="19">
        <v>4</v>
      </c>
      <c r="D39" s="11" t="e">
        <f t="shared" si="0"/>
        <v>#DIV/0!</v>
      </c>
      <c r="E39" s="13" t="e">
        <f t="shared" si="1"/>
        <v>#DIV/0!</v>
      </c>
      <c r="F39" s="9">
        <v>152</v>
      </c>
      <c r="G39" s="9"/>
      <c r="H39" s="9">
        <v>155</v>
      </c>
      <c r="I39" s="9"/>
      <c r="J39" s="9"/>
      <c r="K39" s="9"/>
      <c r="L39" s="9"/>
      <c r="M39" s="9">
        <v>500</v>
      </c>
      <c r="N39" s="9">
        <v>592</v>
      </c>
      <c r="O39" s="12">
        <f t="shared" si="2"/>
        <v>118.39999999999999</v>
      </c>
      <c r="P39" s="11">
        <f t="shared" si="3"/>
        <v>3.8566775244299674</v>
      </c>
      <c r="Q39" s="11" t="e">
        <f t="shared" si="4"/>
        <v>#DIV/0!</v>
      </c>
      <c r="R39" s="32">
        <f t="shared" si="5"/>
        <v>0</v>
      </c>
    </row>
    <row r="40" spans="1:18" ht="15.75">
      <c r="A40" s="31" t="s">
        <v>43</v>
      </c>
      <c r="B40" s="26">
        <v>10</v>
      </c>
      <c r="C40" s="19">
        <v>12</v>
      </c>
      <c r="D40" s="11">
        <f t="shared" si="0"/>
        <v>310</v>
      </c>
      <c r="E40" s="13">
        <f t="shared" si="1"/>
        <v>357.7</v>
      </c>
      <c r="F40" s="9">
        <v>317</v>
      </c>
      <c r="G40" s="9"/>
      <c r="H40" s="9">
        <v>302</v>
      </c>
      <c r="I40" s="9"/>
      <c r="J40" s="9"/>
      <c r="K40" s="9"/>
      <c r="L40" s="9"/>
      <c r="M40" s="9">
        <v>3100</v>
      </c>
      <c r="N40" s="9">
        <v>3577</v>
      </c>
      <c r="O40" s="12">
        <f t="shared" si="2"/>
        <v>115.38709677419354</v>
      </c>
      <c r="P40" s="11">
        <f t="shared" si="3"/>
        <v>11.557350565428109</v>
      </c>
      <c r="Q40" s="11">
        <f t="shared" si="4"/>
        <v>30.95</v>
      </c>
      <c r="R40" s="32">
        <f t="shared" si="5"/>
        <v>0</v>
      </c>
    </row>
    <row r="41" spans="1:18" ht="15.75">
      <c r="A41" s="31" t="s">
        <v>44</v>
      </c>
      <c r="B41" s="20">
        <v>5</v>
      </c>
      <c r="C41" s="19">
        <v>10</v>
      </c>
      <c r="D41" s="11">
        <f t="shared" si="0"/>
        <v>462.4</v>
      </c>
      <c r="E41" s="13">
        <f t="shared" si="1"/>
        <v>429</v>
      </c>
      <c r="F41" s="9">
        <v>196</v>
      </c>
      <c r="G41" s="9">
        <v>0</v>
      </c>
      <c r="H41" s="9">
        <v>196</v>
      </c>
      <c r="I41" s="9">
        <v>0</v>
      </c>
      <c r="J41" s="9">
        <v>10</v>
      </c>
      <c r="K41" s="9">
        <v>0</v>
      </c>
      <c r="L41" s="9">
        <v>0</v>
      </c>
      <c r="M41" s="9">
        <v>2312</v>
      </c>
      <c r="N41" s="9">
        <v>2145</v>
      </c>
      <c r="O41" s="12">
        <f t="shared" si="2"/>
        <v>92.77681660899654</v>
      </c>
      <c r="P41" s="11">
        <f t="shared" si="3"/>
        <v>10.671641791044776</v>
      </c>
      <c r="Q41" s="11">
        <f t="shared" si="4"/>
        <v>40.200000000000003</v>
      </c>
      <c r="R41" s="32">
        <f t="shared" si="5"/>
        <v>4.8543689320388346</v>
      </c>
    </row>
    <row r="42" spans="1:18" ht="15.75">
      <c r="A42" s="31" t="s">
        <v>45</v>
      </c>
      <c r="B42" s="20">
        <v>20</v>
      </c>
      <c r="C42" s="19">
        <v>19</v>
      </c>
      <c r="D42" s="11">
        <f t="shared" si="0"/>
        <v>310</v>
      </c>
      <c r="E42" s="13">
        <f t="shared" si="1"/>
        <v>381.05</v>
      </c>
      <c r="F42" s="9">
        <v>583</v>
      </c>
      <c r="G42" s="9">
        <v>2</v>
      </c>
      <c r="H42" s="9">
        <v>604</v>
      </c>
      <c r="I42" s="9">
        <v>1</v>
      </c>
      <c r="J42" s="9">
        <v>0</v>
      </c>
      <c r="K42" s="9">
        <v>0</v>
      </c>
      <c r="L42" s="9">
        <v>0</v>
      </c>
      <c r="M42" s="9">
        <v>6200</v>
      </c>
      <c r="N42" s="9">
        <v>7621</v>
      </c>
      <c r="O42" s="12">
        <f t="shared" si="2"/>
        <v>122.91935483870968</v>
      </c>
      <c r="P42" s="11">
        <f t="shared" si="3"/>
        <v>12.840775063184498</v>
      </c>
      <c r="Q42" s="11">
        <f t="shared" si="4"/>
        <v>29.675000000000001</v>
      </c>
      <c r="R42" s="32">
        <f t="shared" si="5"/>
        <v>0</v>
      </c>
    </row>
    <row r="43" spans="1:18" ht="15.75">
      <c r="A43" s="31" t="s">
        <v>46</v>
      </c>
      <c r="B43" s="20">
        <v>5</v>
      </c>
      <c r="C43" s="19">
        <v>7</v>
      </c>
      <c r="D43" s="11">
        <f t="shared" si="0"/>
        <v>550</v>
      </c>
      <c r="E43" s="13">
        <f t="shared" si="1"/>
        <v>381.6</v>
      </c>
      <c r="F43" s="9">
        <v>186</v>
      </c>
      <c r="G43" s="9">
        <v>0</v>
      </c>
      <c r="H43" s="9">
        <v>168</v>
      </c>
      <c r="I43" s="9">
        <v>0</v>
      </c>
      <c r="J43" s="9">
        <v>0</v>
      </c>
      <c r="K43" s="9">
        <v>0</v>
      </c>
      <c r="L43" s="9">
        <v>0</v>
      </c>
      <c r="M43" s="9">
        <v>2750</v>
      </c>
      <c r="N43" s="9">
        <v>1908</v>
      </c>
      <c r="O43" s="12">
        <f t="shared" si="2"/>
        <v>69.381818181818176</v>
      </c>
      <c r="P43" s="11">
        <f t="shared" si="3"/>
        <v>10.779661016949152</v>
      </c>
      <c r="Q43" s="11">
        <f t="shared" si="4"/>
        <v>35.4</v>
      </c>
      <c r="R43" s="32">
        <f t="shared" si="5"/>
        <v>0</v>
      </c>
    </row>
    <row r="44" spans="1:18" ht="15.75">
      <c r="A44" s="31" t="s">
        <v>47</v>
      </c>
      <c r="B44" s="20">
        <v>5</v>
      </c>
      <c r="C44" s="19">
        <v>5</v>
      </c>
      <c r="D44" s="11">
        <f t="shared" si="0"/>
        <v>309.60000000000002</v>
      </c>
      <c r="E44" s="13">
        <f t="shared" si="1"/>
        <v>293.2</v>
      </c>
      <c r="F44" s="28">
        <v>159</v>
      </c>
      <c r="G44" s="28">
        <v>159</v>
      </c>
      <c r="H44" s="28">
        <v>154</v>
      </c>
      <c r="I44" s="28">
        <v>154</v>
      </c>
      <c r="J44" s="28"/>
      <c r="K44" s="28"/>
      <c r="L44" s="9"/>
      <c r="M44" s="9">
        <v>1548</v>
      </c>
      <c r="N44" s="9">
        <v>1466</v>
      </c>
      <c r="O44" s="12">
        <f t="shared" si="2"/>
        <v>94.702842377260993</v>
      </c>
      <c r="P44" s="11">
        <f t="shared" si="3"/>
        <v>9.3674121405750803</v>
      </c>
      <c r="Q44" s="11">
        <f t="shared" si="4"/>
        <v>31.3</v>
      </c>
      <c r="R44" s="32">
        <f t="shared" si="5"/>
        <v>0</v>
      </c>
    </row>
    <row r="45" spans="1:18" ht="15.75">
      <c r="A45" s="31" t="s">
        <v>48</v>
      </c>
      <c r="B45" s="20">
        <v>5</v>
      </c>
      <c r="C45" s="19">
        <v>5</v>
      </c>
      <c r="D45" s="11">
        <f t="shared" si="0"/>
        <v>309.60000000000002</v>
      </c>
      <c r="E45" s="13">
        <f t="shared" si="1"/>
        <v>305.39999999999998</v>
      </c>
      <c r="F45" s="28">
        <v>133</v>
      </c>
      <c r="G45" s="28">
        <v>133</v>
      </c>
      <c r="H45" s="28">
        <v>131</v>
      </c>
      <c r="I45" s="28">
        <v>131</v>
      </c>
      <c r="J45" s="28"/>
      <c r="K45" s="27"/>
      <c r="L45" s="9"/>
      <c r="M45" s="9">
        <v>1548</v>
      </c>
      <c r="N45" s="9">
        <v>1527</v>
      </c>
      <c r="O45" s="12">
        <f t="shared" si="2"/>
        <v>98.643410852713174</v>
      </c>
      <c r="P45" s="11">
        <f t="shared" si="3"/>
        <v>11.568181818181818</v>
      </c>
      <c r="Q45" s="11">
        <f t="shared" si="4"/>
        <v>26.4</v>
      </c>
      <c r="R45" s="32">
        <f t="shared" si="5"/>
        <v>0</v>
      </c>
    </row>
    <row r="46" spans="1:18" ht="15.75">
      <c r="A46" s="31" t="s">
        <v>49</v>
      </c>
      <c r="B46" s="20">
        <v>15</v>
      </c>
      <c r="C46" s="19">
        <v>15</v>
      </c>
      <c r="D46" s="11">
        <f t="shared" si="0"/>
        <v>310.39999999999998</v>
      </c>
      <c r="E46" s="13">
        <f t="shared" si="1"/>
        <v>231.8</v>
      </c>
      <c r="F46" s="28">
        <v>274</v>
      </c>
      <c r="G46" s="28">
        <v>274</v>
      </c>
      <c r="H46" s="28">
        <v>269</v>
      </c>
      <c r="I46" s="28">
        <v>269</v>
      </c>
      <c r="J46" s="28">
        <v>1</v>
      </c>
      <c r="K46" s="28">
        <v>1</v>
      </c>
      <c r="L46" s="9"/>
      <c r="M46" s="9">
        <v>4656</v>
      </c>
      <c r="N46" s="9">
        <v>3477</v>
      </c>
      <c r="O46" s="12">
        <f t="shared" si="2"/>
        <v>74.677835051546396</v>
      </c>
      <c r="P46" s="11">
        <f t="shared" si="3"/>
        <v>12.783088235294118</v>
      </c>
      <c r="Q46" s="11">
        <f t="shared" si="4"/>
        <v>18.133333333333333</v>
      </c>
      <c r="R46" s="32">
        <f t="shared" si="5"/>
        <v>0.37037037037037035</v>
      </c>
    </row>
    <row r="47" spans="1:18" ht="15.75">
      <c r="A47" s="31" t="s">
        <v>100</v>
      </c>
      <c r="B47" s="20">
        <v>10</v>
      </c>
      <c r="C47" s="19">
        <v>14</v>
      </c>
      <c r="D47" s="11">
        <f t="shared" si="0"/>
        <v>387.4</v>
      </c>
      <c r="E47" s="13">
        <f t="shared" si="1"/>
        <v>330</v>
      </c>
      <c r="F47" s="9">
        <v>234</v>
      </c>
      <c r="G47" s="9">
        <v>0</v>
      </c>
      <c r="H47" s="9">
        <v>223</v>
      </c>
      <c r="I47" s="9">
        <v>0</v>
      </c>
      <c r="J47" s="9">
        <v>0</v>
      </c>
      <c r="K47" s="9">
        <v>0</v>
      </c>
      <c r="L47" s="9">
        <v>0</v>
      </c>
      <c r="M47" s="9">
        <v>3874</v>
      </c>
      <c r="N47" s="9">
        <v>3300</v>
      </c>
      <c r="O47" s="12">
        <f t="shared" si="2"/>
        <v>85.183273102736194</v>
      </c>
      <c r="P47" s="11">
        <f t="shared" si="3"/>
        <v>14.442013129102845</v>
      </c>
      <c r="Q47" s="11">
        <f t="shared" si="4"/>
        <v>22.85</v>
      </c>
      <c r="R47" s="32">
        <f t="shared" si="5"/>
        <v>0</v>
      </c>
    </row>
    <row r="48" spans="1:18" ht="15.75">
      <c r="A48" s="31" t="s">
        <v>50</v>
      </c>
      <c r="B48" s="20">
        <v>5</v>
      </c>
      <c r="C48" s="19">
        <v>5</v>
      </c>
      <c r="D48" s="11">
        <f t="shared" si="0"/>
        <v>309.60000000000002</v>
      </c>
      <c r="E48" s="13">
        <f t="shared" si="1"/>
        <v>316.39999999999998</v>
      </c>
      <c r="F48" s="28">
        <v>204</v>
      </c>
      <c r="G48" s="28">
        <v>204</v>
      </c>
      <c r="H48" s="28">
        <v>200</v>
      </c>
      <c r="I48" s="28">
        <v>200</v>
      </c>
      <c r="J48" s="28"/>
      <c r="K48" s="28"/>
      <c r="L48" s="9"/>
      <c r="M48" s="9">
        <v>1548</v>
      </c>
      <c r="N48" s="9">
        <v>1582</v>
      </c>
      <c r="O48" s="12">
        <f t="shared" si="2"/>
        <v>102.19638242894055</v>
      </c>
      <c r="P48" s="11">
        <f t="shared" si="3"/>
        <v>7.8316831683168315</v>
      </c>
      <c r="Q48" s="11">
        <f t="shared" si="4"/>
        <v>40.4</v>
      </c>
      <c r="R48" s="32">
        <f t="shared" si="5"/>
        <v>0</v>
      </c>
    </row>
    <row r="49" spans="1:18" ht="15.75">
      <c r="A49" s="31" t="s">
        <v>51</v>
      </c>
      <c r="B49" s="20">
        <v>5</v>
      </c>
      <c r="C49" s="19">
        <v>5</v>
      </c>
      <c r="D49" s="11">
        <f t="shared" si="0"/>
        <v>309.60000000000002</v>
      </c>
      <c r="E49" s="13">
        <f t="shared" si="1"/>
        <v>269.60000000000002</v>
      </c>
      <c r="F49" s="27">
        <v>201</v>
      </c>
      <c r="G49" s="27">
        <v>201</v>
      </c>
      <c r="H49" s="28">
        <v>199</v>
      </c>
      <c r="I49" s="28">
        <v>199</v>
      </c>
      <c r="J49" s="28"/>
      <c r="K49" s="28"/>
      <c r="L49" s="9"/>
      <c r="M49" s="9">
        <v>1548</v>
      </c>
      <c r="N49" s="9">
        <v>1348</v>
      </c>
      <c r="O49" s="12">
        <f t="shared" si="2"/>
        <v>87.080103359173123</v>
      </c>
      <c r="P49" s="11">
        <f t="shared" si="3"/>
        <v>6.74</v>
      </c>
      <c r="Q49" s="11">
        <f t="shared" si="4"/>
        <v>40</v>
      </c>
      <c r="R49" s="32">
        <f t="shared" si="5"/>
        <v>0</v>
      </c>
    </row>
    <row r="50" spans="1:18" ht="15.75">
      <c r="A50" s="31" t="s">
        <v>52</v>
      </c>
      <c r="B50" s="20">
        <v>5</v>
      </c>
      <c r="C50" s="19">
        <v>5</v>
      </c>
      <c r="D50" s="11">
        <f t="shared" si="0"/>
        <v>309.60000000000002</v>
      </c>
      <c r="E50" s="13">
        <f t="shared" si="1"/>
        <v>49.4</v>
      </c>
      <c r="F50" s="30">
        <v>24</v>
      </c>
      <c r="G50" s="30">
        <v>24</v>
      </c>
      <c r="H50" s="28">
        <v>23</v>
      </c>
      <c r="I50" s="28">
        <v>23</v>
      </c>
      <c r="J50" s="28">
        <v>1</v>
      </c>
      <c r="K50" s="28">
        <v>1</v>
      </c>
      <c r="L50" s="9"/>
      <c r="M50" s="9">
        <v>1548</v>
      </c>
      <c r="N50" s="9">
        <v>247</v>
      </c>
      <c r="O50" s="12">
        <f t="shared" si="2"/>
        <v>15.956072351421188</v>
      </c>
      <c r="P50" s="11">
        <f t="shared" si="3"/>
        <v>10.291666666666666</v>
      </c>
      <c r="Q50" s="11">
        <f t="shared" si="4"/>
        <v>4.8</v>
      </c>
      <c r="R50" s="32">
        <f t="shared" si="5"/>
        <v>4.166666666666667</v>
      </c>
    </row>
    <row r="51" spans="1:18" ht="15.75">
      <c r="A51" s="31" t="s">
        <v>53</v>
      </c>
      <c r="B51" s="20">
        <v>10</v>
      </c>
      <c r="C51" s="19">
        <v>10</v>
      </c>
      <c r="D51" s="11">
        <f t="shared" si="0"/>
        <v>309.60000000000002</v>
      </c>
      <c r="E51" s="13">
        <f t="shared" si="1"/>
        <v>307.89999999999998</v>
      </c>
      <c r="F51" s="28">
        <v>226</v>
      </c>
      <c r="G51" s="28">
        <v>226</v>
      </c>
      <c r="H51" s="28">
        <v>225</v>
      </c>
      <c r="I51" s="28">
        <v>225</v>
      </c>
      <c r="J51" s="28"/>
      <c r="K51" s="28"/>
      <c r="L51" s="9"/>
      <c r="M51" s="9">
        <v>3096</v>
      </c>
      <c r="N51" s="9">
        <v>3079</v>
      </c>
      <c r="O51" s="12">
        <f t="shared" si="2"/>
        <v>99.450904392764855</v>
      </c>
      <c r="P51" s="11">
        <f t="shared" si="3"/>
        <v>13.65410199556541</v>
      </c>
      <c r="Q51" s="11">
        <f t="shared" si="4"/>
        <v>22.55</v>
      </c>
      <c r="R51" s="32">
        <f t="shared" si="5"/>
        <v>0</v>
      </c>
    </row>
    <row r="52" spans="1:18" ht="15.75">
      <c r="A52" s="31" t="s">
        <v>54</v>
      </c>
      <c r="B52" s="20">
        <v>5</v>
      </c>
      <c r="C52" s="19">
        <v>5</v>
      </c>
      <c r="D52" s="11">
        <f t="shared" si="0"/>
        <v>309.60000000000002</v>
      </c>
      <c r="E52" s="13">
        <f t="shared" si="1"/>
        <v>136</v>
      </c>
      <c r="F52" s="9">
        <v>56</v>
      </c>
      <c r="G52" s="9">
        <v>56</v>
      </c>
      <c r="H52" s="9">
        <v>56</v>
      </c>
      <c r="I52" s="9">
        <v>56</v>
      </c>
      <c r="J52" s="9"/>
      <c r="K52" s="9"/>
      <c r="L52" s="9"/>
      <c r="M52" s="9">
        <v>1548</v>
      </c>
      <c r="N52" s="9">
        <v>680</v>
      </c>
      <c r="O52" s="12">
        <f t="shared" si="2"/>
        <v>43.927648578811365</v>
      </c>
      <c r="P52" s="11">
        <f t="shared" si="3"/>
        <v>12.142857142857142</v>
      </c>
      <c r="Q52" s="11">
        <f t="shared" si="4"/>
        <v>11.2</v>
      </c>
      <c r="R52" s="32">
        <f t="shared" si="5"/>
        <v>0</v>
      </c>
    </row>
    <row r="53" spans="1:18" ht="15.75">
      <c r="A53" s="31" t="s">
        <v>55</v>
      </c>
      <c r="B53" s="20">
        <v>5</v>
      </c>
      <c r="C53" s="19">
        <v>5</v>
      </c>
      <c r="D53" s="11">
        <f t="shared" si="0"/>
        <v>309.60000000000002</v>
      </c>
      <c r="E53" s="13">
        <f t="shared" si="1"/>
        <v>300.2</v>
      </c>
      <c r="F53" s="28">
        <v>171</v>
      </c>
      <c r="G53" s="28">
        <v>171</v>
      </c>
      <c r="H53" s="30">
        <v>173</v>
      </c>
      <c r="I53" s="28">
        <v>173</v>
      </c>
      <c r="J53" s="28">
        <v>2</v>
      </c>
      <c r="K53" s="27">
        <v>2</v>
      </c>
      <c r="L53" s="9"/>
      <c r="M53" s="9">
        <v>1548</v>
      </c>
      <c r="N53" s="9">
        <v>1501</v>
      </c>
      <c r="O53" s="12">
        <f t="shared" si="2"/>
        <v>96.963824289405693</v>
      </c>
      <c r="P53" s="11">
        <f t="shared" si="3"/>
        <v>8.6763005780346827</v>
      </c>
      <c r="Q53" s="11">
        <f t="shared" si="4"/>
        <v>34.6</v>
      </c>
      <c r="R53" s="32">
        <f t="shared" si="5"/>
        <v>1.1428571428571428</v>
      </c>
    </row>
    <row r="54" spans="1:18" ht="15.75">
      <c r="A54" s="31" t="s">
        <v>56</v>
      </c>
      <c r="B54" s="20">
        <v>5</v>
      </c>
      <c r="C54" s="19">
        <v>5</v>
      </c>
      <c r="D54" s="11">
        <f t="shared" si="0"/>
        <v>309.60000000000002</v>
      </c>
      <c r="E54" s="13">
        <f t="shared" si="1"/>
        <v>324</v>
      </c>
      <c r="F54" s="28">
        <v>180</v>
      </c>
      <c r="G54" s="28">
        <v>180</v>
      </c>
      <c r="H54" s="28">
        <v>178</v>
      </c>
      <c r="I54" s="28">
        <v>178</v>
      </c>
      <c r="J54" s="28"/>
      <c r="K54" s="28"/>
      <c r="L54" s="9"/>
      <c r="M54" s="9">
        <v>1548</v>
      </c>
      <c r="N54" s="9">
        <v>1620</v>
      </c>
      <c r="O54" s="12">
        <f t="shared" si="2"/>
        <v>104.65116279069768</v>
      </c>
      <c r="P54" s="11">
        <f t="shared" si="3"/>
        <v>9.050279329608939</v>
      </c>
      <c r="Q54" s="11">
        <f t="shared" si="4"/>
        <v>35.799999999999997</v>
      </c>
      <c r="R54" s="32">
        <f t="shared" si="5"/>
        <v>0</v>
      </c>
    </row>
    <row r="55" spans="1:18" ht="15.75">
      <c r="A55" s="31" t="s">
        <v>57</v>
      </c>
      <c r="B55" s="20">
        <v>10</v>
      </c>
      <c r="C55" s="19">
        <v>15</v>
      </c>
      <c r="D55" s="11">
        <f t="shared" si="0"/>
        <v>452.5</v>
      </c>
      <c r="E55" s="13">
        <f t="shared" si="1"/>
        <v>395.7</v>
      </c>
      <c r="F55" s="9">
        <v>353</v>
      </c>
      <c r="G55" s="9">
        <v>0</v>
      </c>
      <c r="H55" s="9">
        <v>354</v>
      </c>
      <c r="I55" s="9">
        <v>0</v>
      </c>
      <c r="J55" s="9">
        <v>0</v>
      </c>
      <c r="K55" s="9">
        <v>0</v>
      </c>
      <c r="L55" s="9">
        <v>0</v>
      </c>
      <c r="M55" s="9">
        <v>4525</v>
      </c>
      <c r="N55" s="9">
        <v>3957</v>
      </c>
      <c r="O55" s="12">
        <f t="shared" si="2"/>
        <v>87.447513812154696</v>
      </c>
      <c r="P55" s="11">
        <f t="shared" si="3"/>
        <v>11.193776520509195</v>
      </c>
      <c r="Q55" s="11">
        <f t="shared" si="4"/>
        <v>35.35</v>
      </c>
      <c r="R55" s="32">
        <f t="shared" si="5"/>
        <v>0</v>
      </c>
    </row>
    <row r="56" spans="1:18" ht="15.75">
      <c r="A56" s="31" t="s">
        <v>58</v>
      </c>
      <c r="B56" s="20">
        <v>37</v>
      </c>
      <c r="C56" s="19">
        <v>39</v>
      </c>
      <c r="D56" s="11">
        <f t="shared" si="0"/>
        <v>350.59459459459458</v>
      </c>
      <c r="E56" s="13">
        <f t="shared" si="1"/>
        <v>322.7837837837838</v>
      </c>
      <c r="F56" s="9">
        <v>1418</v>
      </c>
      <c r="G56" s="9">
        <v>22</v>
      </c>
      <c r="H56" s="9">
        <v>1471</v>
      </c>
      <c r="I56" s="9">
        <v>22</v>
      </c>
      <c r="J56" s="9">
        <v>15</v>
      </c>
      <c r="K56" s="9">
        <v>0</v>
      </c>
      <c r="L56" s="9">
        <v>0</v>
      </c>
      <c r="M56" s="9">
        <v>12972</v>
      </c>
      <c r="N56" s="9">
        <v>11943</v>
      </c>
      <c r="O56" s="12">
        <f t="shared" si="2"/>
        <v>92.067530064754848</v>
      </c>
      <c r="P56" s="11">
        <f t="shared" si="3"/>
        <v>8.2252066115702487</v>
      </c>
      <c r="Q56" s="11">
        <f t="shared" si="4"/>
        <v>39.243243243243242</v>
      </c>
      <c r="R56" s="32">
        <f t="shared" si="5"/>
        <v>1.009421265141319</v>
      </c>
    </row>
    <row r="57" spans="1:18" ht="15.75">
      <c r="A57" s="31" t="s">
        <v>59</v>
      </c>
      <c r="B57" s="26">
        <v>10</v>
      </c>
      <c r="C57" s="19">
        <v>4</v>
      </c>
      <c r="D57" s="11">
        <f t="shared" si="0"/>
        <v>100</v>
      </c>
      <c r="E57" s="13">
        <f t="shared" si="1"/>
        <v>265.10000000000002</v>
      </c>
      <c r="F57" s="9">
        <v>203</v>
      </c>
      <c r="G57" s="9"/>
      <c r="H57" s="9">
        <v>233</v>
      </c>
      <c r="I57" s="9"/>
      <c r="J57" s="9">
        <v>1</v>
      </c>
      <c r="K57" s="9"/>
      <c r="L57" s="9"/>
      <c r="M57" s="9">
        <v>1000</v>
      </c>
      <c r="N57" s="9">
        <v>2651</v>
      </c>
      <c r="O57" s="12">
        <f t="shared" si="2"/>
        <v>265.09999999999997</v>
      </c>
      <c r="P57" s="11">
        <f t="shared" si="3"/>
        <v>12.132723112128147</v>
      </c>
      <c r="Q57" s="11">
        <f t="shared" si="4"/>
        <v>21.85</v>
      </c>
      <c r="R57" s="32">
        <f t="shared" si="5"/>
        <v>0.42735042735042733</v>
      </c>
    </row>
    <row r="58" spans="1:18" ht="15.75">
      <c r="A58" s="31" t="s">
        <v>60</v>
      </c>
      <c r="B58" s="20">
        <v>8</v>
      </c>
      <c r="C58" s="19">
        <v>6</v>
      </c>
      <c r="D58" s="11">
        <f t="shared" si="0"/>
        <v>277.75</v>
      </c>
      <c r="E58" s="13">
        <f t="shared" si="1"/>
        <v>310.875</v>
      </c>
      <c r="F58" s="9">
        <v>323</v>
      </c>
      <c r="G58" s="9">
        <v>0</v>
      </c>
      <c r="H58" s="9">
        <v>300</v>
      </c>
      <c r="I58" s="9">
        <v>0</v>
      </c>
      <c r="J58" s="9">
        <v>0</v>
      </c>
      <c r="K58" s="9">
        <v>0</v>
      </c>
      <c r="L58" s="9">
        <v>0</v>
      </c>
      <c r="M58" s="9">
        <v>2222</v>
      </c>
      <c r="N58" s="9">
        <v>2487</v>
      </c>
      <c r="O58" s="12">
        <f t="shared" si="2"/>
        <v>111.92619261926194</v>
      </c>
      <c r="P58" s="11">
        <f t="shared" si="3"/>
        <v>7.9839486356340288</v>
      </c>
      <c r="Q58" s="11">
        <f t="shared" si="4"/>
        <v>38.9375</v>
      </c>
      <c r="R58" s="32">
        <f t="shared" si="5"/>
        <v>0</v>
      </c>
    </row>
    <row r="59" spans="1:18" ht="15.75">
      <c r="A59" s="31" t="s">
        <v>61</v>
      </c>
      <c r="B59" s="20">
        <v>2</v>
      </c>
      <c r="C59" s="19">
        <v>2</v>
      </c>
      <c r="D59" s="11">
        <f t="shared" si="0"/>
        <v>310</v>
      </c>
      <c r="E59" s="13">
        <f t="shared" si="1"/>
        <v>599</v>
      </c>
      <c r="F59" s="9">
        <v>124</v>
      </c>
      <c r="G59" s="9"/>
      <c r="H59" s="9">
        <v>105</v>
      </c>
      <c r="I59" s="9"/>
      <c r="J59" s="9"/>
      <c r="K59" s="9"/>
      <c r="L59" s="9"/>
      <c r="M59" s="9">
        <v>620</v>
      </c>
      <c r="N59" s="9">
        <v>1198</v>
      </c>
      <c r="O59" s="12">
        <f t="shared" si="2"/>
        <v>193.22580645161293</v>
      </c>
      <c r="P59" s="11">
        <f t="shared" si="3"/>
        <v>10.462882096069869</v>
      </c>
      <c r="Q59" s="11">
        <f t="shared" si="4"/>
        <v>57.25</v>
      </c>
      <c r="R59" s="32">
        <f t="shared" si="5"/>
        <v>0</v>
      </c>
    </row>
    <row r="60" spans="1:18" ht="15.75">
      <c r="A60" s="31" t="s">
        <v>62</v>
      </c>
      <c r="B60" s="20">
        <v>15</v>
      </c>
      <c r="C60" s="19">
        <v>10</v>
      </c>
      <c r="D60" s="11">
        <f t="shared" si="0"/>
        <v>260</v>
      </c>
      <c r="E60" s="13">
        <f t="shared" si="1"/>
        <v>308.39999999999998</v>
      </c>
      <c r="F60" s="9">
        <v>349</v>
      </c>
      <c r="G60" s="9"/>
      <c r="H60" s="9">
        <v>328</v>
      </c>
      <c r="I60" s="9"/>
      <c r="J60" s="9">
        <v>4</v>
      </c>
      <c r="K60" s="9"/>
      <c r="L60" s="9"/>
      <c r="M60" s="9">
        <v>3900</v>
      </c>
      <c r="N60" s="9">
        <v>4626</v>
      </c>
      <c r="O60" s="12">
        <f t="shared" si="2"/>
        <v>118.61538461538461</v>
      </c>
      <c r="P60" s="11">
        <f t="shared" si="3"/>
        <v>13.58590308370044</v>
      </c>
      <c r="Q60" s="11">
        <f t="shared" si="4"/>
        <v>22.7</v>
      </c>
      <c r="R60" s="32">
        <f t="shared" si="5"/>
        <v>1.2048192771084338</v>
      </c>
    </row>
    <row r="61" spans="1:18" ht="15.75">
      <c r="A61" s="31" t="s">
        <v>63</v>
      </c>
      <c r="B61" s="20">
        <v>15</v>
      </c>
      <c r="C61" s="19">
        <v>15</v>
      </c>
      <c r="D61" s="11">
        <f t="shared" si="0"/>
        <v>154.13333333333333</v>
      </c>
      <c r="E61" s="13">
        <f t="shared" si="1"/>
        <v>158.86666666666667</v>
      </c>
      <c r="F61" s="9">
        <v>215</v>
      </c>
      <c r="G61" s="9">
        <v>0</v>
      </c>
      <c r="H61" s="9">
        <v>207</v>
      </c>
      <c r="I61" s="9">
        <v>0</v>
      </c>
      <c r="J61" s="9">
        <v>28</v>
      </c>
      <c r="K61" s="9">
        <v>0</v>
      </c>
      <c r="L61" s="9">
        <v>0</v>
      </c>
      <c r="M61" s="9">
        <v>2312</v>
      </c>
      <c r="N61" s="9">
        <v>2383</v>
      </c>
      <c r="O61" s="11">
        <f t="shared" si="2"/>
        <v>103.07093425605535</v>
      </c>
      <c r="P61" s="11">
        <f t="shared" si="3"/>
        <v>10.591111111111111</v>
      </c>
      <c r="Q61" s="11">
        <f t="shared" si="4"/>
        <v>15</v>
      </c>
      <c r="R61" s="32">
        <f t="shared" si="5"/>
        <v>11.914893617021276</v>
      </c>
    </row>
    <row r="62" spans="1:18" ht="15.75">
      <c r="A62" s="31" t="s">
        <v>64</v>
      </c>
      <c r="B62" s="20">
        <v>10</v>
      </c>
      <c r="C62" s="19">
        <v>10</v>
      </c>
      <c r="D62" s="11">
        <f t="shared" si="0"/>
        <v>360</v>
      </c>
      <c r="E62" s="13">
        <f t="shared" si="1"/>
        <v>243.7</v>
      </c>
      <c r="F62" s="9">
        <v>158</v>
      </c>
      <c r="G62" s="9"/>
      <c r="H62" s="9">
        <v>121</v>
      </c>
      <c r="I62" s="9"/>
      <c r="J62" s="9">
        <v>39</v>
      </c>
      <c r="K62" s="9"/>
      <c r="L62" s="9"/>
      <c r="M62" s="9">
        <v>3600</v>
      </c>
      <c r="N62" s="9">
        <v>2437</v>
      </c>
      <c r="O62" s="12">
        <f t="shared" si="2"/>
        <v>67.694444444444443</v>
      </c>
      <c r="P62" s="11">
        <f>N62/((F62+H62+J62)/2)</f>
        <v>15.327044025157234</v>
      </c>
      <c r="Q62" s="11">
        <f t="shared" si="4"/>
        <v>15.9</v>
      </c>
      <c r="R62" s="32">
        <f>S72*100/(H62+J62)</f>
        <v>0</v>
      </c>
    </row>
    <row r="63" spans="1:18" ht="15.75">
      <c r="A63" s="31" t="s">
        <v>65</v>
      </c>
      <c r="B63" s="20">
        <v>15</v>
      </c>
      <c r="C63" s="19">
        <v>11</v>
      </c>
      <c r="D63" s="11">
        <f t="shared" si="0"/>
        <v>244.46666666666667</v>
      </c>
      <c r="E63" s="11">
        <f t="shared" si="1"/>
        <v>248.93333333333334</v>
      </c>
      <c r="F63" s="9">
        <v>360</v>
      </c>
      <c r="G63" s="9">
        <v>0</v>
      </c>
      <c r="H63" s="9">
        <v>350</v>
      </c>
      <c r="I63" s="9">
        <v>0</v>
      </c>
      <c r="J63" s="9">
        <v>0</v>
      </c>
      <c r="K63" s="9">
        <v>0</v>
      </c>
      <c r="L63" s="9">
        <v>0</v>
      </c>
      <c r="M63" s="9">
        <v>3667</v>
      </c>
      <c r="N63" s="9">
        <v>3734</v>
      </c>
      <c r="O63" s="12">
        <f t="shared" si="2"/>
        <v>101.8271066266703</v>
      </c>
      <c r="P63" s="11">
        <f>N63/((F63+H63+J63)/2)</f>
        <v>10.518309859154929</v>
      </c>
      <c r="Q63" s="11">
        <f t="shared" si="4"/>
        <v>23.666666666666668</v>
      </c>
      <c r="R63" s="32">
        <f>S75*100/(H63+J63)</f>
        <v>0</v>
      </c>
    </row>
    <row r="64" spans="1:18" ht="15.75">
      <c r="A64" s="31" t="s">
        <v>88</v>
      </c>
      <c r="B64" s="18">
        <v>15</v>
      </c>
      <c r="C64" s="19">
        <v>17</v>
      </c>
      <c r="D64" s="11">
        <f t="shared" si="0"/>
        <v>310</v>
      </c>
      <c r="E64" s="11">
        <f t="shared" si="1"/>
        <v>248.93333333333334</v>
      </c>
      <c r="F64" s="9">
        <v>215</v>
      </c>
      <c r="G64" s="9">
        <v>2</v>
      </c>
      <c r="H64" s="9">
        <v>205</v>
      </c>
      <c r="I64" s="9">
        <v>2</v>
      </c>
      <c r="J64" s="9">
        <v>0</v>
      </c>
      <c r="K64" s="9">
        <v>0</v>
      </c>
      <c r="L64" s="9">
        <v>0</v>
      </c>
      <c r="M64" s="9">
        <v>4650</v>
      </c>
      <c r="N64" s="9">
        <v>3734</v>
      </c>
      <c r="O64" s="12">
        <f t="shared" si="2"/>
        <v>80.3010752688172</v>
      </c>
      <c r="P64" s="11">
        <f>N64/((F64+H64+J64)/2)</f>
        <v>17.780952380952382</v>
      </c>
      <c r="Q64" s="11">
        <f t="shared" si="4"/>
        <v>14</v>
      </c>
      <c r="R64" s="32">
        <f>S76*100/(H64+J64)</f>
        <v>0</v>
      </c>
    </row>
    <row r="65" spans="1:18" ht="15.75" thickBot="1">
      <c r="A65" s="33" t="s">
        <v>66</v>
      </c>
      <c r="B65" s="34">
        <f>SUM(B9:B64)</f>
        <v>2448</v>
      </c>
      <c r="C65" s="35">
        <f>SUM(C9:C64)</f>
        <v>2367</v>
      </c>
      <c r="D65" s="36">
        <f t="shared" si="0"/>
        <v>284.89133986928107</v>
      </c>
      <c r="E65" s="36">
        <f t="shared" si="1"/>
        <v>275.16870915032678</v>
      </c>
      <c r="F65" s="37">
        <f t="shared" ref="F65:N65" si="6">SUM(F9:F64)</f>
        <v>68409</v>
      </c>
      <c r="G65" s="37">
        <f t="shared" si="6"/>
        <v>10529</v>
      </c>
      <c r="H65" s="37">
        <f t="shared" si="6"/>
        <v>67367</v>
      </c>
      <c r="I65" s="37">
        <f t="shared" si="6"/>
        <v>10196</v>
      </c>
      <c r="J65" s="37">
        <f t="shared" si="6"/>
        <v>1120</v>
      </c>
      <c r="K65" s="37">
        <f t="shared" si="6"/>
        <v>67</v>
      </c>
      <c r="L65" s="37">
        <f t="shared" si="6"/>
        <v>30</v>
      </c>
      <c r="M65" s="37">
        <f t="shared" si="6"/>
        <v>697414</v>
      </c>
      <c r="N65" s="37">
        <f t="shared" si="6"/>
        <v>673613</v>
      </c>
      <c r="O65" s="38">
        <f t="shared" si="2"/>
        <v>96.587249467317832</v>
      </c>
      <c r="P65" s="36">
        <f>N65/((F65+H65+J65)/2)</f>
        <v>9.8412371435250119</v>
      </c>
      <c r="Q65" s="36">
        <f t="shared" si="4"/>
        <v>27.96078431372549</v>
      </c>
      <c r="R65" s="39">
        <f>J65*100/(H65+J65)</f>
        <v>1.6353468541475025</v>
      </c>
    </row>
  </sheetData>
  <pageMargins left="0.7" right="0.7" top="0.75" bottom="0.75" header="0.3" footer="0.3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6"/>
  <sheetViews>
    <sheetView tabSelected="1" zoomScale="118" zoomScaleNormal="118" workbookViewId="0">
      <selection activeCell="T10" sqref="T10"/>
    </sheetView>
  </sheetViews>
  <sheetFormatPr defaultRowHeight="15"/>
  <cols>
    <col min="2" max="2" width="5.85546875" customWidth="1"/>
    <col min="3" max="3" width="7.5703125" customWidth="1"/>
    <col min="7" max="7" width="8.42578125" customWidth="1"/>
  </cols>
  <sheetData>
    <row r="4" spans="1:18">
      <c r="C4" s="22"/>
      <c r="D4" s="45" t="s">
        <v>102</v>
      </c>
      <c r="E4" s="46"/>
      <c r="F4" s="46"/>
      <c r="G4" s="46"/>
      <c r="H4" s="46"/>
      <c r="I4" s="46"/>
      <c r="J4" s="46"/>
      <c r="K4" s="46"/>
      <c r="L4" s="46"/>
      <c r="M4" s="21"/>
    </row>
    <row r="5" spans="1:18" ht="15.75" thickBot="1">
      <c r="D5" s="43"/>
      <c r="E5" s="44"/>
      <c r="F5" s="44"/>
      <c r="G5" s="44"/>
      <c r="H5" s="44"/>
      <c r="I5" s="44"/>
      <c r="J5" s="44"/>
      <c r="K5" s="44"/>
      <c r="L5" s="44"/>
      <c r="M5" s="14"/>
    </row>
    <row r="6" spans="1:18" ht="15.75" thickBot="1">
      <c r="A6" s="15"/>
      <c r="B6" s="3"/>
      <c r="C6" s="40" t="s">
        <v>99</v>
      </c>
      <c r="D6" s="3" t="s">
        <v>67</v>
      </c>
      <c r="E6" s="4"/>
      <c r="F6" s="3"/>
      <c r="G6" s="3" t="s">
        <v>1</v>
      </c>
      <c r="H6" s="3"/>
      <c r="I6" s="3" t="s">
        <v>1</v>
      </c>
      <c r="J6" s="3"/>
      <c r="K6" s="3"/>
      <c r="L6" s="3"/>
      <c r="M6" s="3" t="s">
        <v>3</v>
      </c>
      <c r="N6" s="3" t="s">
        <v>4</v>
      </c>
      <c r="O6" s="3" t="s">
        <v>5</v>
      </c>
      <c r="P6" s="3" t="s">
        <v>6</v>
      </c>
      <c r="Q6" s="3" t="s">
        <v>7</v>
      </c>
      <c r="R6" s="5" t="s">
        <v>5</v>
      </c>
    </row>
    <row r="7" spans="1:18">
      <c r="A7" s="15" t="s">
        <v>68</v>
      </c>
      <c r="B7" s="6" t="s">
        <v>9</v>
      </c>
      <c r="C7" s="41"/>
      <c r="D7" s="3" t="s">
        <v>3</v>
      </c>
      <c r="E7" s="3" t="s">
        <v>10</v>
      </c>
      <c r="F7" s="6" t="s">
        <v>11</v>
      </c>
      <c r="G7" s="6" t="s">
        <v>12</v>
      </c>
      <c r="H7" s="6" t="s">
        <v>13</v>
      </c>
      <c r="I7" s="6" t="s">
        <v>12</v>
      </c>
      <c r="J7" s="6" t="s">
        <v>14</v>
      </c>
      <c r="K7" s="6" t="s">
        <v>12</v>
      </c>
      <c r="L7" s="6" t="s">
        <v>2</v>
      </c>
      <c r="M7" s="6" t="s">
        <v>16</v>
      </c>
      <c r="N7" s="6" t="s">
        <v>16</v>
      </c>
      <c r="O7" s="6" t="s">
        <v>17</v>
      </c>
      <c r="P7" s="6" t="s">
        <v>18</v>
      </c>
      <c r="Q7" s="6" t="s">
        <v>19</v>
      </c>
      <c r="R7" s="7" t="s">
        <v>69</v>
      </c>
    </row>
    <row r="8" spans="1:18" ht="15.75" thickBot="1">
      <c r="A8" s="18"/>
      <c r="B8" s="8" t="s">
        <v>21</v>
      </c>
      <c r="C8" s="42"/>
      <c r="D8" s="8"/>
      <c r="E8" s="8"/>
      <c r="F8" s="8"/>
      <c r="G8" s="8" t="s">
        <v>22</v>
      </c>
      <c r="H8" s="8"/>
      <c r="I8" s="8" t="s">
        <v>22</v>
      </c>
      <c r="J8" s="8"/>
      <c r="K8" s="8" t="s">
        <v>22</v>
      </c>
      <c r="L8" s="8"/>
      <c r="M8" s="8"/>
      <c r="N8" s="8"/>
      <c r="O8" s="8"/>
      <c r="P8" s="8"/>
      <c r="Q8" s="8"/>
      <c r="R8" s="10"/>
    </row>
    <row r="9" spans="1:18">
      <c r="A9" s="16" t="s">
        <v>70</v>
      </c>
      <c r="B9" s="9">
        <v>510</v>
      </c>
      <c r="C9" s="9">
        <v>499</v>
      </c>
      <c r="D9" s="11">
        <f>M9/C9</f>
        <v>257.78957915831666</v>
      </c>
      <c r="E9" s="11">
        <f>N9/C9</f>
        <v>300.7875751503006</v>
      </c>
      <c r="F9" s="9">
        <v>16101</v>
      </c>
      <c r="G9" s="9">
        <v>846</v>
      </c>
      <c r="H9" s="9">
        <v>15448</v>
      </c>
      <c r="I9" s="9">
        <v>786</v>
      </c>
      <c r="J9" s="9">
        <v>550</v>
      </c>
      <c r="K9" s="9"/>
      <c r="L9" s="9"/>
      <c r="M9" s="9">
        <v>128637</v>
      </c>
      <c r="N9" s="9">
        <v>150093</v>
      </c>
      <c r="O9" s="12">
        <f>N9/M9*100</f>
        <v>116.67949345833625</v>
      </c>
      <c r="P9" s="11">
        <f>N9/((F9+H9+J9)/2)</f>
        <v>9.3518801208760394</v>
      </c>
      <c r="Q9" s="11">
        <f>((F9+H9+J9)/2)/C9</f>
        <v>32.163326653306612</v>
      </c>
      <c r="R9" s="11">
        <f>J9*100/(H9+J9)</f>
        <v>3.4379297412176522</v>
      </c>
    </row>
    <row r="10" spans="1:18">
      <c r="A10" s="16" t="s">
        <v>71</v>
      </c>
      <c r="B10" s="9">
        <v>225</v>
      </c>
      <c r="C10" s="9">
        <v>160</v>
      </c>
      <c r="D10" s="11">
        <f t="shared" ref="D10:D25" si="0">M10/C10</f>
        <v>341.84375</v>
      </c>
      <c r="E10" s="11">
        <f t="shared" ref="E10:E25" si="1">N10/C10</f>
        <v>292.46249999999998</v>
      </c>
      <c r="F10" s="9">
        <v>3494</v>
      </c>
      <c r="G10" s="9"/>
      <c r="H10" s="9">
        <v>3279</v>
      </c>
      <c r="I10" s="9"/>
      <c r="J10" s="9">
        <v>145</v>
      </c>
      <c r="K10" s="9"/>
      <c r="L10" s="9"/>
      <c r="M10" s="9">
        <v>54695</v>
      </c>
      <c r="N10" s="9">
        <v>46794</v>
      </c>
      <c r="O10" s="12">
        <f t="shared" ref="O10:O25" si="2">N10/M10*100</f>
        <v>85.554438248468784</v>
      </c>
      <c r="P10" s="11">
        <f t="shared" ref="P10:P25" si="3">N10/((F10+H10+J10)/2)</f>
        <v>13.528187337380746</v>
      </c>
      <c r="Q10" s="11">
        <f t="shared" ref="Q10:Q25" si="4">((F10+H10+J10)/2)/C10</f>
        <v>21.618749999999999</v>
      </c>
      <c r="R10" s="11">
        <f t="shared" ref="R10:R24" si="5">J10*100/(H10+J10)</f>
        <v>4.2348130841121492</v>
      </c>
    </row>
    <row r="11" spans="1:18">
      <c r="A11" s="16" t="s">
        <v>72</v>
      </c>
      <c r="B11" s="9">
        <v>30</v>
      </c>
      <c r="C11" s="9">
        <v>39</v>
      </c>
      <c r="D11" s="11">
        <f t="shared" si="0"/>
        <v>299.87179487179486</v>
      </c>
      <c r="E11" s="11">
        <f t="shared" si="1"/>
        <v>276.92307692307691</v>
      </c>
      <c r="F11" s="9">
        <v>863</v>
      </c>
      <c r="G11" s="9"/>
      <c r="H11" s="9">
        <v>884</v>
      </c>
      <c r="I11" s="9"/>
      <c r="J11" s="9"/>
      <c r="K11" s="9"/>
      <c r="L11" s="9"/>
      <c r="M11" s="9">
        <v>11695</v>
      </c>
      <c r="N11" s="9">
        <v>10800</v>
      </c>
      <c r="O11" s="12">
        <f t="shared" si="2"/>
        <v>92.34715690466011</v>
      </c>
      <c r="P11" s="11">
        <f t="shared" si="3"/>
        <v>12.364052661705781</v>
      </c>
      <c r="Q11" s="11">
        <f t="shared" si="4"/>
        <v>22.397435897435898</v>
      </c>
      <c r="R11" s="11">
        <f t="shared" si="5"/>
        <v>0</v>
      </c>
    </row>
    <row r="12" spans="1:18">
      <c r="A12" s="16" t="s">
        <v>73</v>
      </c>
      <c r="B12" s="9">
        <v>31</v>
      </c>
      <c r="C12" s="9">
        <v>31</v>
      </c>
      <c r="D12" s="11">
        <f t="shared" si="0"/>
        <v>312.77419354838707</v>
      </c>
      <c r="E12" s="11">
        <f t="shared" si="1"/>
        <v>320.06451612903226</v>
      </c>
      <c r="F12" s="9">
        <v>879</v>
      </c>
      <c r="G12" s="9">
        <v>149</v>
      </c>
      <c r="H12" s="9">
        <v>876</v>
      </c>
      <c r="I12" s="9">
        <v>136</v>
      </c>
      <c r="J12" s="9"/>
      <c r="K12" s="9"/>
      <c r="L12" s="9"/>
      <c r="M12" s="9">
        <v>9696</v>
      </c>
      <c r="N12" s="9">
        <v>9922</v>
      </c>
      <c r="O12" s="12">
        <f t="shared" si="2"/>
        <v>102.33085808580857</v>
      </c>
      <c r="P12" s="11">
        <f t="shared" si="3"/>
        <v>11.307122507122507</v>
      </c>
      <c r="Q12" s="11">
        <f t="shared" si="4"/>
        <v>28.306451612903224</v>
      </c>
      <c r="R12" s="11">
        <f t="shared" si="5"/>
        <v>0</v>
      </c>
    </row>
    <row r="13" spans="1:18">
      <c r="A13" s="16" t="s">
        <v>74</v>
      </c>
      <c r="B13" s="9">
        <v>190</v>
      </c>
      <c r="C13" s="9">
        <v>190</v>
      </c>
      <c r="D13" s="11">
        <f t="shared" si="0"/>
        <v>286.59473684210525</v>
      </c>
      <c r="E13" s="11" t="s">
        <v>103</v>
      </c>
      <c r="F13" s="9">
        <v>452</v>
      </c>
      <c r="G13" s="9">
        <v>48</v>
      </c>
      <c r="H13" s="9">
        <v>450</v>
      </c>
      <c r="I13" s="9">
        <v>44</v>
      </c>
      <c r="J13" s="9">
        <v>10</v>
      </c>
      <c r="K13" s="9"/>
      <c r="L13" s="9"/>
      <c r="M13" s="9">
        <v>54453</v>
      </c>
      <c r="N13" s="9">
        <v>44394</v>
      </c>
      <c r="O13" s="12">
        <f t="shared" si="2"/>
        <v>81.527188584650972</v>
      </c>
      <c r="P13" s="11">
        <f t="shared" si="3"/>
        <v>97.35526315789474</v>
      </c>
      <c r="Q13" s="11">
        <f t="shared" si="4"/>
        <v>2.4</v>
      </c>
      <c r="R13" s="11">
        <f t="shared" si="5"/>
        <v>2.1739130434782608</v>
      </c>
    </row>
    <row r="14" spans="1:18">
      <c r="A14" s="16" t="s">
        <v>75</v>
      </c>
      <c r="B14" s="9">
        <v>70</v>
      </c>
      <c r="C14" s="9">
        <v>70</v>
      </c>
      <c r="D14" s="11">
        <f t="shared" si="0"/>
        <v>320</v>
      </c>
      <c r="E14" s="11">
        <f t="shared" si="1"/>
        <v>314.41428571428571</v>
      </c>
      <c r="F14" s="9">
        <v>2222</v>
      </c>
      <c r="G14" s="9"/>
      <c r="H14" s="9">
        <v>2184</v>
      </c>
      <c r="I14" s="9"/>
      <c r="J14" s="9"/>
      <c r="K14" s="9"/>
      <c r="L14" s="9"/>
      <c r="M14" s="9">
        <v>22400</v>
      </c>
      <c r="N14" s="9">
        <v>22009</v>
      </c>
      <c r="O14" s="12">
        <f t="shared" si="2"/>
        <v>98.254464285714278</v>
      </c>
      <c r="P14" s="11">
        <f t="shared" si="3"/>
        <v>9.9904675442578306</v>
      </c>
      <c r="Q14" s="11">
        <f t="shared" si="4"/>
        <v>31.471428571428572</v>
      </c>
      <c r="R14" s="11">
        <f t="shared" si="5"/>
        <v>0</v>
      </c>
    </row>
    <row r="15" spans="1:18">
      <c r="A15" s="16" t="s">
        <v>76</v>
      </c>
      <c r="B15" s="9">
        <v>80</v>
      </c>
      <c r="C15" s="9">
        <v>92</v>
      </c>
      <c r="D15" s="11">
        <f t="shared" si="0"/>
        <v>307.07608695652175</v>
      </c>
      <c r="E15" s="11">
        <f t="shared" si="1"/>
        <v>275.21739130434781</v>
      </c>
      <c r="F15" s="9">
        <v>2401</v>
      </c>
      <c r="G15" s="9"/>
      <c r="H15" s="9">
        <v>2861</v>
      </c>
      <c r="I15" s="9"/>
      <c r="J15" s="9"/>
      <c r="K15" s="9"/>
      <c r="L15" s="9"/>
      <c r="M15" s="9">
        <v>28251</v>
      </c>
      <c r="N15" s="9">
        <v>25320</v>
      </c>
      <c r="O15" s="12">
        <f t="shared" si="2"/>
        <v>89.625146012530536</v>
      </c>
      <c r="P15" s="11">
        <f t="shared" si="3"/>
        <v>9.6237172177879131</v>
      </c>
      <c r="Q15" s="11">
        <f t="shared" si="4"/>
        <v>28.597826086956523</v>
      </c>
      <c r="R15" s="11">
        <f t="shared" si="5"/>
        <v>0</v>
      </c>
    </row>
    <row r="16" spans="1:18">
      <c r="A16" s="16" t="s">
        <v>77</v>
      </c>
      <c r="B16" s="9">
        <v>195</v>
      </c>
      <c r="C16" s="9">
        <v>195</v>
      </c>
      <c r="D16" s="11">
        <f t="shared" si="0"/>
        <v>319.87692307692305</v>
      </c>
      <c r="E16" s="11">
        <f t="shared" si="1"/>
        <v>301.18974358974361</v>
      </c>
      <c r="F16" s="9">
        <v>10999</v>
      </c>
      <c r="G16" s="9">
        <v>855</v>
      </c>
      <c r="H16" s="9">
        <v>10852</v>
      </c>
      <c r="I16" s="9">
        <v>832</v>
      </c>
      <c r="J16" s="9">
        <v>48</v>
      </c>
      <c r="K16" s="9">
        <v>48</v>
      </c>
      <c r="L16" s="9">
        <v>30</v>
      </c>
      <c r="M16" s="9">
        <v>62376</v>
      </c>
      <c r="N16" s="9">
        <v>58732</v>
      </c>
      <c r="O16" s="12">
        <f t="shared" si="2"/>
        <v>94.158009490829812</v>
      </c>
      <c r="P16" s="11">
        <f t="shared" si="3"/>
        <v>5.3638978948810445</v>
      </c>
      <c r="Q16" s="11">
        <f t="shared" si="4"/>
        <v>56.151282051282053</v>
      </c>
      <c r="R16" s="11">
        <f t="shared" si="5"/>
        <v>0.44036697247706424</v>
      </c>
    </row>
    <row r="17" spans="1:18">
      <c r="A17" s="16" t="s">
        <v>78</v>
      </c>
      <c r="B17" s="9">
        <v>225</v>
      </c>
      <c r="C17" s="9">
        <v>212</v>
      </c>
      <c r="D17" s="11">
        <f t="shared" si="0"/>
        <v>319.27358490566036</v>
      </c>
      <c r="E17" s="11">
        <f t="shared" si="1"/>
        <v>289.89150943396226</v>
      </c>
      <c r="F17" s="9">
        <v>5801</v>
      </c>
      <c r="G17" s="9">
        <v>5801</v>
      </c>
      <c r="H17" s="9">
        <v>5720</v>
      </c>
      <c r="I17" s="9">
        <v>5720</v>
      </c>
      <c r="J17" s="9">
        <v>19</v>
      </c>
      <c r="K17" s="9">
        <v>19</v>
      </c>
      <c r="L17" s="9"/>
      <c r="M17" s="9">
        <v>67686</v>
      </c>
      <c r="N17" s="9">
        <v>61457</v>
      </c>
      <c r="O17" s="12">
        <f t="shared" si="2"/>
        <v>90.797210649174133</v>
      </c>
      <c r="P17" s="11">
        <f t="shared" si="3"/>
        <v>10.651126516464471</v>
      </c>
      <c r="Q17" s="11">
        <f t="shared" si="4"/>
        <v>27.216981132075471</v>
      </c>
      <c r="R17" s="11">
        <f t="shared" si="5"/>
        <v>0.33106813033629551</v>
      </c>
    </row>
    <row r="18" spans="1:18">
      <c r="A18" s="16" t="s">
        <v>79</v>
      </c>
      <c r="B18" s="9">
        <v>110</v>
      </c>
      <c r="C18" s="9">
        <v>110</v>
      </c>
      <c r="D18" s="11">
        <f t="shared" si="0"/>
        <v>305.45454545454544</v>
      </c>
      <c r="E18" s="11">
        <f t="shared" si="1"/>
        <v>269.40909090909093</v>
      </c>
      <c r="F18" s="9">
        <v>2991</v>
      </c>
      <c r="G18" s="9"/>
      <c r="H18" s="9">
        <v>3019</v>
      </c>
      <c r="I18" s="9">
        <v>0</v>
      </c>
      <c r="J18" s="9">
        <v>66</v>
      </c>
      <c r="K18" s="9"/>
      <c r="L18" s="9"/>
      <c r="M18" s="9">
        <v>33600</v>
      </c>
      <c r="N18" s="9">
        <v>29635</v>
      </c>
      <c r="O18" s="12">
        <f t="shared" si="2"/>
        <v>88.199404761904759</v>
      </c>
      <c r="P18" s="11">
        <f t="shared" si="3"/>
        <v>9.7547728768926927</v>
      </c>
      <c r="Q18" s="11">
        <f t="shared" si="4"/>
        <v>27.618181818181817</v>
      </c>
      <c r="R18" s="11">
        <f t="shared" si="5"/>
        <v>2.1393841166936789</v>
      </c>
    </row>
    <row r="19" spans="1:18">
      <c r="A19" s="16" t="s">
        <v>80</v>
      </c>
      <c r="B19" s="9">
        <v>415</v>
      </c>
      <c r="C19" s="9">
        <v>307</v>
      </c>
      <c r="D19" s="11">
        <f t="shared" si="0"/>
        <v>331.58306188925081</v>
      </c>
      <c r="E19" s="11">
        <f t="shared" si="1"/>
        <v>332.10423452768731</v>
      </c>
      <c r="F19" s="9">
        <v>10138</v>
      </c>
      <c r="G19" s="9">
        <v>1545</v>
      </c>
      <c r="H19" s="9">
        <v>9823</v>
      </c>
      <c r="I19" s="9">
        <v>1388</v>
      </c>
      <c r="J19" s="9">
        <v>153</v>
      </c>
      <c r="K19" s="9"/>
      <c r="L19" s="9"/>
      <c r="M19" s="9">
        <v>101796</v>
      </c>
      <c r="N19" s="9">
        <v>101956</v>
      </c>
      <c r="O19" s="12">
        <f t="shared" si="2"/>
        <v>100.15717709929663</v>
      </c>
      <c r="P19" s="11">
        <f t="shared" si="3"/>
        <v>10.137814457591727</v>
      </c>
      <c r="Q19" s="11">
        <f t="shared" si="4"/>
        <v>32.758957654723126</v>
      </c>
      <c r="R19" s="11">
        <f t="shared" si="5"/>
        <v>1.5336808340016039</v>
      </c>
    </row>
    <row r="20" spans="1:18">
      <c r="A20" s="16" t="s">
        <v>81</v>
      </c>
      <c r="B20" s="9">
        <v>20</v>
      </c>
      <c r="C20" s="9">
        <v>20</v>
      </c>
      <c r="D20" s="11">
        <f t="shared" si="0"/>
        <v>300</v>
      </c>
      <c r="E20" s="11">
        <f t="shared" si="1"/>
        <v>307</v>
      </c>
      <c r="F20" s="9">
        <v>677</v>
      </c>
      <c r="G20" s="9">
        <v>325</v>
      </c>
      <c r="H20" s="9">
        <v>678</v>
      </c>
      <c r="I20" s="9">
        <v>311</v>
      </c>
      <c r="J20" s="9"/>
      <c r="K20" s="9"/>
      <c r="L20" s="9"/>
      <c r="M20" s="9">
        <v>6000</v>
      </c>
      <c r="N20" s="9">
        <v>6140</v>
      </c>
      <c r="O20" s="12">
        <f t="shared" si="2"/>
        <v>102.33333333333334</v>
      </c>
      <c r="P20" s="11">
        <f t="shared" si="3"/>
        <v>9.0627306273062729</v>
      </c>
      <c r="Q20" s="11">
        <f t="shared" si="4"/>
        <v>33.875</v>
      </c>
      <c r="R20" s="11">
        <f t="shared" si="5"/>
        <v>0</v>
      </c>
    </row>
    <row r="21" spans="1:18">
      <c r="A21" s="16" t="s">
        <v>82</v>
      </c>
      <c r="B21" s="9">
        <v>30</v>
      </c>
      <c r="C21" s="9">
        <v>30</v>
      </c>
      <c r="D21" s="11">
        <f t="shared" si="0"/>
        <v>312</v>
      </c>
      <c r="E21" s="11">
        <f t="shared" si="1"/>
        <v>312.66666666666669</v>
      </c>
      <c r="F21" s="9">
        <v>971</v>
      </c>
      <c r="G21" s="9"/>
      <c r="H21" s="9">
        <v>916</v>
      </c>
      <c r="I21" s="9"/>
      <c r="J21" s="9"/>
      <c r="K21" s="9"/>
      <c r="L21" s="9"/>
      <c r="M21" s="9">
        <v>9360</v>
      </c>
      <c r="N21" s="9">
        <v>9380</v>
      </c>
      <c r="O21" s="12">
        <f t="shared" si="2"/>
        <v>100.21367521367522</v>
      </c>
      <c r="P21" s="11">
        <f t="shared" si="3"/>
        <v>9.9417064122946481</v>
      </c>
      <c r="Q21" s="11">
        <f t="shared" si="4"/>
        <v>31.45</v>
      </c>
      <c r="R21" s="11">
        <f t="shared" si="5"/>
        <v>0</v>
      </c>
    </row>
    <row r="22" spans="1:18">
      <c r="A22" s="16" t="s">
        <v>83</v>
      </c>
      <c r="B22" s="9">
        <v>285</v>
      </c>
      <c r="C22" s="9">
        <v>285</v>
      </c>
      <c r="D22" s="11">
        <f t="shared" si="0"/>
        <v>304.6982456140351</v>
      </c>
      <c r="E22" s="11">
        <f t="shared" si="1"/>
        <v>270.29473684210524</v>
      </c>
      <c r="F22" s="9">
        <v>8394</v>
      </c>
      <c r="G22" s="9">
        <v>789</v>
      </c>
      <c r="H22" s="9">
        <v>8329</v>
      </c>
      <c r="I22" s="9">
        <v>808</v>
      </c>
      <c r="J22" s="9">
        <v>129</v>
      </c>
      <c r="K22" s="9"/>
      <c r="L22" s="9"/>
      <c r="M22" s="9">
        <v>86839</v>
      </c>
      <c r="N22" s="9">
        <v>77034</v>
      </c>
      <c r="O22" s="12">
        <f t="shared" si="2"/>
        <v>88.708990200255641</v>
      </c>
      <c r="P22" s="11">
        <f t="shared" si="3"/>
        <v>9.1424163304058865</v>
      </c>
      <c r="Q22" s="11">
        <f t="shared" si="4"/>
        <v>29.564912280701755</v>
      </c>
      <c r="R22" s="11">
        <f t="shared" si="5"/>
        <v>1.5251832584535352</v>
      </c>
    </row>
    <row r="23" spans="1:18">
      <c r="A23" s="16" t="s">
        <v>84</v>
      </c>
      <c r="B23" s="9">
        <v>55</v>
      </c>
      <c r="C23" s="9">
        <v>55</v>
      </c>
      <c r="D23" s="11">
        <f t="shared" si="0"/>
        <v>310</v>
      </c>
      <c r="E23" s="11">
        <f t="shared" si="1"/>
        <v>311.03636363636366</v>
      </c>
      <c r="F23" s="9">
        <v>1769</v>
      </c>
      <c r="G23" s="9">
        <v>171</v>
      </c>
      <c r="H23" s="9">
        <v>1782</v>
      </c>
      <c r="I23" s="9">
        <v>171</v>
      </c>
      <c r="J23" s="9"/>
      <c r="K23" s="9"/>
      <c r="L23" s="9"/>
      <c r="M23" s="9">
        <v>17050</v>
      </c>
      <c r="N23" s="9">
        <v>17107</v>
      </c>
      <c r="O23" s="12">
        <f t="shared" si="2"/>
        <v>100.33431085043989</v>
      </c>
      <c r="P23" s="11">
        <f t="shared" si="3"/>
        <v>9.6350323852435942</v>
      </c>
      <c r="Q23" s="11">
        <f t="shared" si="4"/>
        <v>32.281818181818181</v>
      </c>
      <c r="R23" s="11">
        <f t="shared" si="5"/>
        <v>0</v>
      </c>
    </row>
    <row r="24" spans="1:18">
      <c r="A24" s="16" t="s">
        <v>85</v>
      </c>
      <c r="B24" s="9">
        <v>10</v>
      </c>
      <c r="C24" s="9">
        <v>10</v>
      </c>
      <c r="D24" s="11">
        <f t="shared" si="0"/>
        <v>288</v>
      </c>
      <c r="E24" s="11">
        <f t="shared" si="1"/>
        <v>284</v>
      </c>
      <c r="F24" s="9">
        <v>257</v>
      </c>
      <c r="G24" s="9"/>
      <c r="H24" s="9">
        <v>266</v>
      </c>
      <c r="I24" s="9"/>
      <c r="J24" s="9"/>
      <c r="K24" s="9"/>
      <c r="L24" s="9"/>
      <c r="M24" s="9">
        <v>2880</v>
      </c>
      <c r="N24" s="9">
        <v>2840</v>
      </c>
      <c r="O24" s="12">
        <f t="shared" si="2"/>
        <v>98.611111111111114</v>
      </c>
      <c r="P24" s="11">
        <f t="shared" si="3"/>
        <v>10.860420650095602</v>
      </c>
      <c r="Q24" s="11">
        <f t="shared" si="4"/>
        <v>26.15</v>
      </c>
      <c r="R24" s="11">
        <f t="shared" si="5"/>
        <v>0</v>
      </c>
    </row>
    <row r="25" spans="1:18">
      <c r="A25" s="16" t="s">
        <v>86</v>
      </c>
      <c r="B25" s="9">
        <f>SUM(B9:B24)</f>
        <v>2481</v>
      </c>
      <c r="C25" s="9">
        <f>SUM(C9:C24)</f>
        <v>2305</v>
      </c>
      <c r="D25" s="11">
        <f t="shared" si="0"/>
        <v>302.56572668112796</v>
      </c>
      <c r="E25" s="11">
        <f t="shared" si="1"/>
        <v>292.23991323210413</v>
      </c>
      <c r="F25" s="9">
        <f t="shared" ref="F25:N25" si="6">SUM(F9:F24)</f>
        <v>68409</v>
      </c>
      <c r="G25" s="9">
        <f t="shared" si="6"/>
        <v>10529</v>
      </c>
      <c r="H25" s="9">
        <f t="shared" si="6"/>
        <v>67367</v>
      </c>
      <c r="I25" s="9">
        <f t="shared" si="6"/>
        <v>10196</v>
      </c>
      <c r="J25" s="9">
        <f t="shared" si="6"/>
        <v>1120</v>
      </c>
      <c r="K25" s="9">
        <f t="shared" si="6"/>
        <v>67</v>
      </c>
      <c r="L25" s="9">
        <f t="shared" si="6"/>
        <v>30</v>
      </c>
      <c r="M25" s="9">
        <f t="shared" si="6"/>
        <v>697414</v>
      </c>
      <c r="N25" s="9">
        <f t="shared" si="6"/>
        <v>673613</v>
      </c>
      <c r="O25" s="12">
        <f t="shared" si="2"/>
        <v>96.587249467317832</v>
      </c>
      <c r="P25" s="11">
        <f t="shared" si="3"/>
        <v>9.8412371435250119</v>
      </c>
      <c r="Q25" s="11">
        <f t="shared" si="4"/>
        <v>29.695444685466377</v>
      </c>
      <c r="R25" s="11">
        <f>J25*100/(H25+J25)</f>
        <v>1.6353468541475025</v>
      </c>
    </row>
    <row r="26" spans="1:18">
      <c r="A26" s="25"/>
      <c r="B26" s="22"/>
      <c r="C26" s="22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3"/>
    </row>
  </sheetData>
  <mergeCells count="2">
    <mergeCell ref="D4:L4"/>
    <mergeCell ref="C6:C8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2021-03-25T08:15:23Z</dcterms:modified>
</cp:coreProperties>
</file>